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tps://aiccm-my.sharepoint.com/personal/mrl7116_madrid_org/Documents/ACCESIBILIDAD/iras-completos/"/>
    </mc:Choice>
  </mc:AlternateContent>
  <xr:revisionPtr revIDLastSave="7" documentId="8_{60FF64BD-3E96-4563-8BDC-C21F00D161F3}" xr6:coauthVersionLast="47" xr6:coauthVersionMax="47" xr10:uidLastSave="{46EE1FAE-4920-4E9F-9CBF-CD887DA311BF}"/>
  <bookViews>
    <workbookView xWindow="-110" yWindow="-110" windowWidth="19420" windowHeight="10300" tabRatio="808" firstSheet="1"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E552" i="5" s="1"/>
  <c r="C552" i="5"/>
  <c r="I61" i="9"/>
  <c r="BI4" i="13" s="1"/>
  <c r="B590" i="5"/>
  <c r="C590" i="5"/>
  <c r="J61" i="9"/>
  <c r="BJ4" i="13" s="1"/>
  <c r="B628" i="5"/>
  <c r="C628" i="5"/>
  <c r="K61" i="9"/>
  <c r="BK4" i="13" s="1"/>
  <c r="B666" i="5"/>
  <c r="C666" i="5"/>
  <c r="L61" i="9"/>
  <c r="AS4" i="11"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s="1"/>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AV6" i="11" s="1"/>
  <c r="B440" i="6"/>
  <c r="C440" i="6"/>
  <c r="P63" i="9"/>
  <c r="BP6" i="13" s="1"/>
  <c r="B478" i="6"/>
  <c r="C478" i="6"/>
  <c r="Q63" i="9"/>
  <c r="BQ6" i="13" s="1"/>
  <c r="B60" i="7"/>
  <c r="C60" i="7"/>
  <c r="R63" i="9"/>
  <c r="BR6" i="13" s="1"/>
  <c r="B174" i="7"/>
  <c r="C174" i="7"/>
  <c r="S63" i="9"/>
  <c r="BS6" i="13" s="1"/>
  <c r="B212" i="7"/>
  <c r="C212" i="7"/>
  <c r="T63" i="9"/>
  <c r="BT6" i="13" s="1"/>
  <c r="B326" i="7"/>
  <c r="C326" i="7"/>
  <c r="U63" i="9"/>
  <c r="BU6" i="13" s="1"/>
  <c r="B364" i="7"/>
  <c r="C364" i="7"/>
  <c r="V63" i="9"/>
  <c r="BV6" i="13" s="1"/>
  <c r="B98" i="8"/>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K64" i="9"/>
  <c r="BK7" i="13" s="1"/>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E327" i="7" s="1"/>
  <c r="U64" i="9"/>
  <c r="BU7" i="13" s="1"/>
  <c r="B365" i="7"/>
  <c r="C365" i="7"/>
  <c r="V64" i="9"/>
  <c r="BV7" i="13" s="1"/>
  <c r="B99" i="8"/>
  <c r="C99" i="8"/>
  <c r="W64" i="9"/>
  <c r="BW7" i="13" s="1"/>
  <c r="B214" i="5"/>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AZ8" i="11" s="1"/>
  <c r="B214" i="7"/>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E374" i="5" s="1"/>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E716" i="5" s="1"/>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E222" i="7" s="1"/>
  <c r="T73" i="9"/>
  <c r="BT16" i="13" s="1"/>
  <c r="B336" i="7"/>
  <c r="U73" i="9" s="1"/>
  <c r="BU16" i="13" s="1"/>
  <c r="C336" i="7"/>
  <c r="B374" i="7"/>
  <c r="C374" i="7"/>
  <c r="V73" i="9"/>
  <c r="BV16" i="13" s="1"/>
  <c r="B108" i="8"/>
  <c r="W73" i="9" s="1"/>
  <c r="BW16" i="13" s="1"/>
  <c r="C108" i="8"/>
  <c r="E108" i="8" s="1"/>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E717" i="5" s="1"/>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E224" i="5" s="1"/>
  <c r="C224" i="5"/>
  <c r="E75" i="9" s="1"/>
  <c r="BE18" i="13" s="1"/>
  <c r="B376" i="5"/>
  <c r="C376" i="5"/>
  <c r="F75" i="9"/>
  <c r="BF18" i="13" s="1"/>
  <c r="B414" i="5"/>
  <c r="G75" i="9" s="1"/>
  <c r="BG18" i="13" s="1"/>
  <c r="C414" i="5"/>
  <c r="B528" i="5"/>
  <c r="C528" i="5"/>
  <c r="E528" i="5" s="1"/>
  <c r="H75" i="9"/>
  <c r="BH18" i="13" s="1"/>
  <c r="B566" i="5"/>
  <c r="I75" i="9" s="1"/>
  <c r="BI18" i="13" s="1"/>
  <c r="C566" i="5"/>
  <c r="B604" i="5"/>
  <c r="J75" i="9" s="1"/>
  <c r="BJ18" i="13" s="1"/>
  <c r="C604" i="5"/>
  <c r="B642" i="5"/>
  <c r="C642" i="5"/>
  <c r="K75" i="9"/>
  <c r="BK18" i="13" s="1"/>
  <c r="B680" i="5"/>
  <c r="L75" i="9" s="1"/>
  <c r="BL18" i="13" s="1"/>
  <c r="C680" i="5"/>
  <c r="B718" i="5"/>
  <c r="E718" i="5" s="1"/>
  <c r="C718" i="5"/>
  <c r="M75" i="9" s="1"/>
  <c r="BM18" i="13" s="1"/>
  <c r="B756" i="5"/>
  <c r="C756" i="5"/>
  <c r="N75" i="9"/>
  <c r="BN18" i="13" s="1"/>
  <c r="B414" i="6"/>
  <c r="O75" i="9" s="1"/>
  <c r="BO18" i="13" s="1"/>
  <c r="C414" i="6"/>
  <c r="B452" i="6"/>
  <c r="E452" i="6" s="1"/>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D416" i="5" s="1"/>
  <c r="G77" i="9" s="1"/>
  <c r="BG20" i="13" s="1"/>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D227" i="5" s="1"/>
  <c r="E78" i="9" s="1"/>
  <c r="BE21" i="13" s="1"/>
  <c r="B379" i="5"/>
  <c r="C379" i="5"/>
  <c r="D379" i="5"/>
  <c r="F78" i="9" s="1"/>
  <c r="BF21" i="13" s="1"/>
  <c r="B417" i="5"/>
  <c r="C417" i="5"/>
  <c r="D417" i="5" s="1"/>
  <c r="G78" i="9" s="1"/>
  <c r="BG21" i="13" s="1"/>
  <c r="B531" i="5"/>
  <c r="C531" i="5"/>
  <c r="D531" i="5"/>
  <c r="H78" i="9" s="1"/>
  <c r="BH21" i="13" s="1"/>
  <c r="B569" i="5"/>
  <c r="I78" i="9" s="1"/>
  <c r="BI21" i="13" s="1"/>
  <c r="C569" i="5"/>
  <c r="B607" i="5"/>
  <c r="D607" i="5" s="1"/>
  <c r="J78" i="9" s="1"/>
  <c r="BJ21" i="13" s="1"/>
  <c r="C607" i="5"/>
  <c r="B645" i="5"/>
  <c r="D645" i="5" s="1"/>
  <c r="K78" i="9" s="1"/>
  <c r="BK21" i="13" s="1"/>
  <c r="C645" i="5"/>
  <c r="B683" i="5"/>
  <c r="L78" i="9" s="1"/>
  <c r="BL21" i="13" s="1"/>
  <c r="C683" i="5"/>
  <c r="B721" i="5"/>
  <c r="C721" i="5"/>
  <c r="B759" i="5"/>
  <c r="D759" i="5" s="1"/>
  <c r="N78" i="9" s="1"/>
  <c r="BN21" i="13" s="1"/>
  <c r="C759" i="5"/>
  <c r="B417" i="6"/>
  <c r="C417" i="6"/>
  <c r="B455" i="6"/>
  <c r="P78" i="9" s="1"/>
  <c r="BP21" i="13" s="1"/>
  <c r="C455" i="6"/>
  <c r="B493" i="6"/>
  <c r="C493" i="6"/>
  <c r="B75" i="7"/>
  <c r="D75" i="7" s="1"/>
  <c r="R78" i="9" s="1"/>
  <c r="BR21" i="13" s="1"/>
  <c r="C75" i="7"/>
  <c r="B189" i="7"/>
  <c r="S78" i="9" s="1"/>
  <c r="BS21" i="13" s="1"/>
  <c r="C189" i="7"/>
  <c r="B227" i="7"/>
  <c r="T78" i="9" s="1"/>
  <c r="BT21" i="13" s="1"/>
  <c r="C227" i="7"/>
  <c r="B341" i="7"/>
  <c r="C341" i="7"/>
  <c r="U78" i="9" s="1"/>
  <c r="BU21" i="13" s="1"/>
  <c r="B379" i="7"/>
  <c r="C379" i="7"/>
  <c r="D379" i="7"/>
  <c r="V78" i="9" s="1"/>
  <c r="BV21" i="13" s="1"/>
  <c r="B113" i="8"/>
  <c r="C113" i="8"/>
  <c r="W78" i="9" s="1"/>
  <c r="BW21" i="13" s="1"/>
  <c r="B228" i="5"/>
  <c r="D228" i="5" s="1"/>
  <c r="C228" i="5"/>
  <c r="B380" i="5"/>
  <c r="D380" i="5" s="1"/>
  <c r="F79" i="9" s="1"/>
  <c r="BF22" i="13" s="1"/>
  <c r="C380" i="5"/>
  <c r="B418" i="5"/>
  <c r="D418" i="5" s="1"/>
  <c r="G79" i="9" s="1"/>
  <c r="BG22" i="13" s="1"/>
  <c r="C418" i="5"/>
  <c r="B532" i="5"/>
  <c r="C532" i="5"/>
  <c r="B570" i="5"/>
  <c r="I79" i="9" s="1"/>
  <c r="BI22" i="13" s="1"/>
  <c r="C570" i="5"/>
  <c r="B608" i="5"/>
  <c r="C608" i="5"/>
  <c r="B646" i="5"/>
  <c r="D646" i="5" s="1"/>
  <c r="K79" i="9" s="1"/>
  <c r="BK22" i="13" s="1"/>
  <c r="C646" i="5"/>
  <c r="B684" i="5"/>
  <c r="C684" i="5"/>
  <c r="B722" i="5"/>
  <c r="D722" i="5" s="1"/>
  <c r="M79" i="9" s="1"/>
  <c r="BM22" i="13" s="1"/>
  <c r="C722" i="5"/>
  <c r="B760" i="5"/>
  <c r="C760" i="5"/>
  <c r="B418" i="6"/>
  <c r="C418" i="6"/>
  <c r="D418" i="6"/>
  <c r="O79" i="9" s="1"/>
  <c r="BO22" i="13" s="1"/>
  <c r="B456" i="6"/>
  <c r="C456" i="6"/>
  <c r="B494" i="6"/>
  <c r="C494" i="6"/>
  <c r="B76" i="7"/>
  <c r="C76" i="7"/>
  <c r="B190" i="7"/>
  <c r="D190" i="7" s="1"/>
  <c r="S79" i="9" s="1"/>
  <c r="BS22" i="13" s="1"/>
  <c r="C190" i="7"/>
  <c r="B228" i="7"/>
  <c r="C228" i="7"/>
  <c r="B342" i="7"/>
  <c r="U79" i="9" s="1"/>
  <c r="BU22" i="13" s="1"/>
  <c r="C342" i="7"/>
  <c r="B380" i="7"/>
  <c r="D380" i="7" s="1"/>
  <c r="V79" i="9" s="1"/>
  <c r="BV22" i="13" s="1"/>
  <c r="C380" i="7"/>
  <c r="B114" i="8"/>
  <c r="W79" i="9" s="1"/>
  <c r="BW22" i="13" s="1"/>
  <c r="C114" i="8"/>
  <c r="B229" i="5"/>
  <c r="C229" i="5"/>
  <c r="B381" i="5"/>
  <c r="C381" i="5"/>
  <c r="B419" i="5"/>
  <c r="C419" i="5"/>
  <c r="B533" i="5"/>
  <c r="C533" i="5"/>
  <c r="D533" i="5"/>
  <c r="H80" i="9" s="1"/>
  <c r="BH23" i="13" s="1"/>
  <c r="B571" i="5"/>
  <c r="C571" i="5"/>
  <c r="D571" i="5"/>
  <c r="I80" i="9" s="1"/>
  <c r="BI23" i="13" s="1"/>
  <c r="B609" i="5"/>
  <c r="C609" i="5"/>
  <c r="B647" i="5"/>
  <c r="C647" i="5"/>
  <c r="B685" i="5"/>
  <c r="C685" i="5"/>
  <c r="B723" i="5"/>
  <c r="C723" i="5"/>
  <c r="B761" i="5"/>
  <c r="D761" i="5" s="1"/>
  <c r="N80" i="9" s="1"/>
  <c r="BN23" i="13" s="1"/>
  <c r="C761" i="5"/>
  <c r="B419" i="6"/>
  <c r="C419" i="6"/>
  <c r="B457" i="6"/>
  <c r="C457" i="6"/>
  <c r="D457" i="6"/>
  <c r="P80" i="9" s="1"/>
  <c r="BP23" i="13" s="1"/>
  <c r="B495" i="6"/>
  <c r="C495" i="6"/>
  <c r="D495" i="6"/>
  <c r="Q80" i="9" s="1"/>
  <c r="BQ23" i="13" s="1"/>
  <c r="B77" i="7"/>
  <c r="D77" i="7" s="1"/>
  <c r="R80" i="9" s="1"/>
  <c r="BR23" i="13" s="1"/>
  <c r="C77" i="7"/>
  <c r="B191" i="7"/>
  <c r="D191" i="7" s="1"/>
  <c r="S80" i="9" s="1"/>
  <c r="BS23" i="13" s="1"/>
  <c r="C191" i="7"/>
  <c r="B229" i="7"/>
  <c r="C229" i="7"/>
  <c r="B343" i="7"/>
  <c r="D343" i="7" s="1"/>
  <c r="U80" i="9" s="1"/>
  <c r="BU23" i="13" s="1"/>
  <c r="C343" i="7"/>
  <c r="B381" i="7"/>
  <c r="C381" i="7"/>
  <c r="B115" i="8"/>
  <c r="C115" i="8"/>
  <c r="B230" i="5"/>
  <c r="D230" i="5" s="1"/>
  <c r="E81" i="9" s="1"/>
  <c r="BE24" i="13" s="1"/>
  <c r="C230" i="5"/>
  <c r="B382" i="5"/>
  <c r="C382" i="5"/>
  <c r="B420" i="5"/>
  <c r="C420" i="5"/>
  <c r="D420" i="5" s="1"/>
  <c r="G81" i="9" s="1"/>
  <c r="BG24" i="13" s="1"/>
  <c r="B534" i="5"/>
  <c r="D534" i="5" s="1"/>
  <c r="H81" i="9" s="1"/>
  <c r="BH24" i="13" s="1"/>
  <c r="C534" i="5"/>
  <c r="B572" i="5"/>
  <c r="D572" i="5" s="1"/>
  <c r="I81" i="9" s="1"/>
  <c r="BI24" i="13" s="1"/>
  <c r="C572" i="5"/>
  <c r="B610" i="5"/>
  <c r="D610" i="5" s="1"/>
  <c r="J81" i="9" s="1"/>
  <c r="BJ24" i="13" s="1"/>
  <c r="C610" i="5"/>
  <c r="B648" i="5"/>
  <c r="C648" i="5"/>
  <c r="B686" i="5"/>
  <c r="C686" i="5"/>
  <c r="B724" i="5"/>
  <c r="D724" i="5" s="1"/>
  <c r="M81" i="9" s="1"/>
  <c r="BM24" i="13" s="1"/>
  <c r="C724" i="5"/>
  <c r="B762" i="5"/>
  <c r="C762" i="5"/>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C231" i="5"/>
  <c r="B383" i="5"/>
  <c r="C383" i="5"/>
  <c r="B421" i="5"/>
  <c r="C421" i="5"/>
  <c r="B535" i="5"/>
  <c r="D535" i="5" s="1"/>
  <c r="H82" i="9" s="1"/>
  <c r="BH25" i="13" s="1"/>
  <c r="C535" i="5"/>
  <c r="B573" i="5"/>
  <c r="C573" i="5"/>
  <c r="B611" i="5"/>
  <c r="D611" i="5" s="1"/>
  <c r="C611" i="5"/>
  <c r="B649" i="5"/>
  <c r="D649" i="5" s="1"/>
  <c r="K82" i="9" s="1"/>
  <c r="BK25" i="13" s="1"/>
  <c r="C649" i="5"/>
  <c r="B687" i="5"/>
  <c r="C687" i="5"/>
  <c r="D687" i="5" s="1"/>
  <c r="L82" i="9" s="1"/>
  <c r="BL25" i="13" s="1"/>
  <c r="B725" i="5"/>
  <c r="C725" i="5"/>
  <c r="B763" i="5"/>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D422" i="5" s="1"/>
  <c r="G83" i="9" s="1"/>
  <c r="BG26" i="13" s="1"/>
  <c r="B536" i="5"/>
  <c r="C536" i="5"/>
  <c r="B574" i="5"/>
  <c r="C574" i="5"/>
  <c r="B612" i="5"/>
  <c r="C612" i="5"/>
  <c r="B650" i="5"/>
  <c r="C650" i="5"/>
  <c r="B688" i="5"/>
  <c r="D688" i="5" s="1"/>
  <c r="C688" i="5"/>
  <c r="L83" i="9"/>
  <c r="BL26" i="13" s="1"/>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C233" i="5"/>
  <c r="B385" i="5"/>
  <c r="C385" i="5"/>
  <c r="B423" i="5"/>
  <c r="C423" i="5"/>
  <c r="B537" i="5"/>
  <c r="C537" i="5"/>
  <c r="B575" i="5"/>
  <c r="C575" i="5"/>
  <c r="B613" i="5"/>
  <c r="C613" i="5"/>
  <c r="B651" i="5"/>
  <c r="C651" i="5"/>
  <c r="B689" i="5"/>
  <c r="C689" i="5"/>
  <c r="D689" i="5" s="1"/>
  <c r="L84" i="9" s="1"/>
  <c r="BL27" i="13" s="1"/>
  <c r="B727" i="5"/>
  <c r="C727" i="5"/>
  <c r="B765" i="5"/>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D234" i="5" s="1"/>
  <c r="E85" i="9" s="1"/>
  <c r="BE28" i="13" s="1"/>
  <c r="C234" i="5"/>
  <c r="B386" i="5"/>
  <c r="C386" i="5"/>
  <c r="B424" i="5"/>
  <c r="C424" i="5"/>
  <c r="B538" i="5"/>
  <c r="C538" i="5"/>
  <c r="B576" i="5"/>
  <c r="D576" i="5" s="1"/>
  <c r="I85" i="9" s="1"/>
  <c r="BI28" i="13" s="1"/>
  <c r="C576" i="5"/>
  <c r="B614" i="5"/>
  <c r="C614" i="5"/>
  <c r="B652" i="5"/>
  <c r="D652" i="5" s="1"/>
  <c r="K85" i="9" s="1"/>
  <c r="BK28" i="13" s="1"/>
  <c r="C652" i="5"/>
  <c r="B690" i="5"/>
  <c r="D690" i="5" s="1"/>
  <c r="L85" i="9" s="1"/>
  <c r="BL28" i="13" s="1"/>
  <c r="C690" i="5"/>
  <c r="B728" i="5"/>
  <c r="D728" i="5" s="1"/>
  <c r="M85" i="9" s="1"/>
  <c r="BM28" i="13" s="1"/>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B387" i="5"/>
  <c r="C387" i="5"/>
  <c r="B425" i="5"/>
  <c r="C425" i="5"/>
  <c r="B539" i="5"/>
  <c r="D539" i="5" s="1"/>
  <c r="H86" i="9" s="1"/>
  <c r="BH29" i="13" s="1"/>
  <c r="C539" i="5"/>
  <c r="B577" i="5"/>
  <c r="D577" i="5" s="1"/>
  <c r="I86" i="9" s="1"/>
  <c r="C577" i="5"/>
  <c r="B615" i="5"/>
  <c r="D615" i="5" s="1"/>
  <c r="C615" i="5"/>
  <c r="B653" i="5"/>
  <c r="D653" i="5" s="1"/>
  <c r="K86" i="9" s="1"/>
  <c r="BK29" i="13" s="1"/>
  <c r="C653" i="5"/>
  <c r="B691" i="5"/>
  <c r="D691" i="5" s="1"/>
  <c r="E691" i="5" s="1"/>
  <c r="C691" i="5"/>
  <c r="B729" i="5"/>
  <c r="D729" i="5" s="1"/>
  <c r="C729" i="5"/>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B426" i="5"/>
  <c r="D426" i="5" s="1"/>
  <c r="G87" i="9" s="1"/>
  <c r="BG30" i="13" s="1"/>
  <c r="C426" i="5"/>
  <c r="B540" i="5"/>
  <c r="C540" i="5"/>
  <c r="B578" i="5"/>
  <c r="D578" i="5" s="1"/>
  <c r="I87" i="9" s="1"/>
  <c r="BI30" i="13" s="1"/>
  <c r="C578" i="5"/>
  <c r="B616" i="5"/>
  <c r="D616" i="5" s="1"/>
  <c r="J87" i="9" s="1"/>
  <c r="BJ30" i="13" s="1"/>
  <c r="C616" i="5"/>
  <c r="B654" i="5"/>
  <c r="C654" i="5"/>
  <c r="B692" i="5"/>
  <c r="C692" i="5"/>
  <c r="B730" i="5"/>
  <c r="D730" i="5" s="1"/>
  <c r="M87" i="9" s="1"/>
  <c r="BM30" i="13" s="1"/>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D237" i="5" s="1"/>
  <c r="C237" i="5"/>
  <c r="B389" i="5"/>
  <c r="D389" i="5" s="1"/>
  <c r="F88" i="9" s="1"/>
  <c r="BF31" i="13" s="1"/>
  <c r="C389" i="5"/>
  <c r="B427" i="5"/>
  <c r="C427" i="5"/>
  <c r="B541" i="5"/>
  <c r="C541" i="5"/>
  <c r="B579" i="5"/>
  <c r="D579" i="5" s="1"/>
  <c r="I88" i="9" s="1"/>
  <c r="BI31" i="13" s="1"/>
  <c r="C579" i="5"/>
  <c r="B617" i="5"/>
  <c r="C617" i="5"/>
  <c r="B655" i="5"/>
  <c r="C655" i="5"/>
  <c r="B693" i="5"/>
  <c r="C693" i="5"/>
  <c r="D693" i="5" s="1"/>
  <c r="L88" i="9" s="1"/>
  <c r="BL31" i="13" s="1"/>
  <c r="B731" i="5"/>
  <c r="C731" i="5"/>
  <c r="D731" i="5"/>
  <c r="M88" i="9" s="1"/>
  <c r="BM31" i="13" s="1"/>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B390" i="5"/>
  <c r="C390" i="5"/>
  <c r="D390" i="5" s="1"/>
  <c r="B428" i="5"/>
  <c r="C428" i="5"/>
  <c r="B542" i="5"/>
  <c r="C542" i="5"/>
  <c r="D542" i="5" s="1"/>
  <c r="B580" i="5"/>
  <c r="C580" i="5"/>
  <c r="B618" i="5"/>
  <c r="C618" i="5"/>
  <c r="B656" i="5"/>
  <c r="C656" i="5"/>
  <c r="B694" i="5"/>
  <c r="D694" i="5" s="1"/>
  <c r="L89" i="9" s="1"/>
  <c r="BL32" i="13" s="1"/>
  <c r="C694" i="5"/>
  <c r="B732" i="5"/>
  <c r="C732" i="5"/>
  <c r="B770" i="5"/>
  <c r="D770" i="5" s="1"/>
  <c r="C770" i="5"/>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C239" i="5"/>
  <c r="B391" i="5"/>
  <c r="C391" i="5"/>
  <c r="B429" i="5"/>
  <c r="C429" i="5"/>
  <c r="B543" i="5"/>
  <c r="D543" i="5" s="1"/>
  <c r="H90" i="9" s="1"/>
  <c r="BH33" i="13" s="1"/>
  <c r="C543" i="5"/>
  <c r="B581" i="5"/>
  <c r="C581" i="5"/>
  <c r="B619" i="5"/>
  <c r="C619" i="5"/>
  <c r="B657" i="5"/>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D392" i="5" s="1"/>
  <c r="F91" i="9" s="1"/>
  <c r="BF34" i="13" s="1"/>
  <c r="C392" i="5"/>
  <c r="B430" i="5"/>
  <c r="C430" i="5"/>
  <c r="B544" i="5"/>
  <c r="C544" i="5"/>
  <c r="D544" i="5" s="1"/>
  <c r="B582" i="5"/>
  <c r="C582" i="5"/>
  <c r="B620" i="5"/>
  <c r="D620" i="5" s="1"/>
  <c r="C620" i="5"/>
  <c r="B658" i="5"/>
  <c r="C658" i="5"/>
  <c r="D658" i="5" s="1"/>
  <c r="B696" i="5"/>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C241" i="5"/>
  <c r="B393" i="5"/>
  <c r="C393" i="5"/>
  <c r="B431" i="5"/>
  <c r="C431" i="5"/>
  <c r="B545" i="5"/>
  <c r="C545" i="5"/>
  <c r="B583" i="5"/>
  <c r="C583" i="5"/>
  <c r="B621" i="5"/>
  <c r="C621" i="5"/>
  <c r="B659" i="5"/>
  <c r="C659" i="5"/>
  <c r="D659" i="5" s="1"/>
  <c r="K92" i="9" s="1"/>
  <c r="BK35" i="13" s="1"/>
  <c r="B697" i="5"/>
  <c r="C697" i="5"/>
  <c r="B735" i="5"/>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D394" i="5" s="1"/>
  <c r="C394" i="5"/>
  <c r="B432" i="5"/>
  <c r="C432" i="5"/>
  <c r="B546" i="5"/>
  <c r="C546" i="5"/>
  <c r="B584" i="5"/>
  <c r="C584" i="5"/>
  <c r="B622" i="5"/>
  <c r="C622" i="5"/>
  <c r="B660" i="5"/>
  <c r="C660" i="5"/>
  <c r="B698" i="5"/>
  <c r="C698" i="5"/>
  <c r="B736" i="5"/>
  <c r="C736" i="5"/>
  <c r="D736" i="5" s="1"/>
  <c r="M93" i="9" s="1"/>
  <c r="BM36" i="13" s="1"/>
  <c r="B774" i="5"/>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C243" i="5"/>
  <c r="B395" i="5"/>
  <c r="C395" i="5"/>
  <c r="D395" i="5" s="1"/>
  <c r="F94" i="9" s="1"/>
  <c r="BF37" i="13" s="1"/>
  <c r="B433" i="5"/>
  <c r="D433" i="5" s="1"/>
  <c r="G94" i="9" s="1"/>
  <c r="BG37" i="13" s="1"/>
  <c r="C433" i="5"/>
  <c r="B547" i="5"/>
  <c r="C547" i="5"/>
  <c r="B585" i="5"/>
  <c r="C585" i="5"/>
  <c r="B623" i="5"/>
  <c r="C623" i="5"/>
  <c r="D623" i="5" s="1"/>
  <c r="J94" i="9" s="1"/>
  <c r="BJ37" i="13" s="1"/>
  <c r="B661" i="5"/>
  <c r="D661" i="5" s="1"/>
  <c r="K94" i="9" s="1"/>
  <c r="BK37" i="13" s="1"/>
  <c r="C661" i="5"/>
  <c r="B699" i="5"/>
  <c r="C699" i="5"/>
  <c r="B737" i="5"/>
  <c r="C737" i="5"/>
  <c r="B775" i="5"/>
  <c r="C775" i="5"/>
  <c r="D775" i="5" s="1"/>
  <c r="N94" i="9" s="1"/>
  <c r="BN37" i="13" s="1"/>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c r="D79" i="9" s="1"/>
  <c r="BD22" i="13" s="1"/>
  <c r="B191" i="5"/>
  <c r="C191" i="5"/>
  <c r="D191" i="5" s="1"/>
  <c r="D80" i="9" s="1"/>
  <c r="BD23" i="13" s="1"/>
  <c r="B192" i="5"/>
  <c r="C192" i="5"/>
  <c r="B193" i="5"/>
  <c r="D193" i="5" s="1"/>
  <c r="D82" i="9" s="1"/>
  <c r="BD25" i="13" s="1"/>
  <c r="C193" i="5"/>
  <c r="B194" i="5"/>
  <c r="C194" i="5"/>
  <c r="B195" i="5"/>
  <c r="C195" i="5"/>
  <c r="B196" i="5"/>
  <c r="C196" i="5"/>
  <c r="B197" i="5"/>
  <c r="D197" i="5" s="1"/>
  <c r="D86" i="9" s="1"/>
  <c r="BD29" i="13" s="1"/>
  <c r="C197" i="5"/>
  <c r="B198" i="5"/>
  <c r="C198" i="5"/>
  <c r="B199" i="5"/>
  <c r="C199" i="5"/>
  <c r="D199" i="5" s="1"/>
  <c r="D88" i="9" s="1"/>
  <c r="BD31" i="13" s="1"/>
  <c r="B200" i="5"/>
  <c r="C200" i="5"/>
  <c r="D200" i="5"/>
  <c r="D89" i="9" s="1"/>
  <c r="BD32" i="13" s="1"/>
  <c r="B201" i="5"/>
  <c r="D201" i="5" s="1"/>
  <c r="D90" i="9" s="1"/>
  <c r="BD33" i="13" s="1"/>
  <c r="C201" i="5"/>
  <c r="B202" i="5"/>
  <c r="C202" i="5"/>
  <c r="B203" i="5"/>
  <c r="D203" i="5" s="1"/>
  <c r="C203" i="5"/>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s="1"/>
  <c r="B95" i="6"/>
  <c r="C95" i="6"/>
  <c r="O19" i="9"/>
  <c r="N3" i="11" s="1"/>
  <c r="AK3" i="13"/>
  <c r="B133" i="6"/>
  <c r="C133" i="6"/>
  <c r="P19" i="9"/>
  <c r="AL3" i="13" s="1"/>
  <c r="B171" i="6"/>
  <c r="C171" i="6"/>
  <c r="Q19" i="9"/>
  <c r="AM3" i="13" s="1"/>
  <c r="B209" i="6"/>
  <c r="C209" i="6"/>
  <c r="R19" i="9"/>
  <c r="Q3" i="11"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V20" i="9"/>
  <c r="AR4" i="13" s="1"/>
  <c r="B514" i="6"/>
  <c r="E514" i="6" s="1"/>
  <c r="C514" i="6"/>
  <c r="W20" i="9"/>
  <c r="AS4" i="13" s="1"/>
  <c r="B552" i="6"/>
  <c r="C552" i="6"/>
  <c r="X20" i="9"/>
  <c r="AT4" i="13" s="1"/>
  <c r="B590" i="6"/>
  <c r="C590" i="6"/>
  <c r="Y20" i="9"/>
  <c r="AU4" i="13" s="1"/>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N6" i="11" s="1"/>
  <c r="B136" i="6"/>
  <c r="C136" i="6"/>
  <c r="P22" i="9"/>
  <c r="AL6" i="13" s="1"/>
  <c r="B174" i="6"/>
  <c r="C174" i="6"/>
  <c r="Q22" i="9"/>
  <c r="AM6" i="13" s="1"/>
  <c r="B212" i="6"/>
  <c r="C212" i="6"/>
  <c r="R22" i="9"/>
  <c r="AN6" i="13" s="1"/>
  <c r="B250" i="6"/>
  <c r="C250" i="6"/>
  <c r="S22" i="9"/>
  <c r="AO6" i="13" s="1"/>
  <c r="B288" i="6"/>
  <c r="C288" i="6"/>
  <c r="T22" i="9"/>
  <c r="AP6" i="13" s="1"/>
  <c r="B326" i="6"/>
  <c r="C326" i="6"/>
  <c r="U22" i="9"/>
  <c r="AQ6" i="13" s="1"/>
  <c r="B364" i="6"/>
  <c r="C364" i="6"/>
  <c r="V22" i="9"/>
  <c r="AR6" i="13" s="1"/>
  <c r="B516" i="6"/>
  <c r="C516" i="6"/>
  <c r="W22" i="9"/>
  <c r="AS6" i="13" s="1"/>
  <c r="B554" i="6"/>
  <c r="C554" i="6"/>
  <c r="X22" i="9"/>
  <c r="AT6" i="13" s="1"/>
  <c r="B592" i="6"/>
  <c r="C592" i="6"/>
  <c r="Y22" i="9"/>
  <c r="AU6" i="13" s="1"/>
  <c r="B630" i="6"/>
  <c r="C630" i="6"/>
  <c r="Z22" i="9"/>
  <c r="AV6" i="13" s="1"/>
  <c r="B22" i="7"/>
  <c r="C22" i="7"/>
  <c r="AA22" i="9"/>
  <c r="AW6" i="13" s="1"/>
  <c r="B98" i="7"/>
  <c r="C98" i="7"/>
  <c r="AB22" i="9"/>
  <c r="AX6" i="13" s="1"/>
  <c r="B136" i="7"/>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M23" i="9"/>
  <c r="AI7" i="13" s="1"/>
  <c r="B61" i="6"/>
  <c r="C61" i="6"/>
  <c r="N23" i="9"/>
  <c r="AJ7" i="13" s="1"/>
  <c r="B99" i="6"/>
  <c r="C99" i="6"/>
  <c r="O23" i="9"/>
  <c r="AK7" i="13" s="1"/>
  <c r="B137" i="6"/>
  <c r="C137" i="6"/>
  <c r="P23" i="9"/>
  <c r="AL7" i="13" s="1"/>
  <c r="B175" i="6"/>
  <c r="C175" i="6"/>
  <c r="Q23" i="9"/>
  <c r="AM7" i="13" s="1"/>
  <c r="B213" i="6"/>
  <c r="C213" i="6"/>
  <c r="R23" i="9"/>
  <c r="Q7" i="11" s="1"/>
  <c r="B251" i="6"/>
  <c r="C251" i="6"/>
  <c r="S23" i="9"/>
  <c r="AO7" i="13" s="1"/>
  <c r="B289" i="6"/>
  <c r="C289" i="6"/>
  <c r="T23" i="9"/>
  <c r="AP7" i="13" s="1"/>
  <c r="B327" i="6"/>
  <c r="C327" i="6"/>
  <c r="U23" i="9"/>
  <c r="AQ7" i="13" s="1"/>
  <c r="B365" i="6"/>
  <c r="C365" i="6"/>
  <c r="V23" i="9"/>
  <c r="AR7" i="13" s="1"/>
  <c r="B517" i="6"/>
  <c r="C517" i="6"/>
  <c r="W23" i="9"/>
  <c r="AS7" i="13" s="1"/>
  <c r="B555" i="6"/>
  <c r="C555" i="6"/>
  <c r="E555" i="6" s="1"/>
  <c r="X23" i="9"/>
  <c r="AT7" i="13" s="1"/>
  <c r="B593" i="6"/>
  <c r="C593" i="6"/>
  <c r="Y23" i="9"/>
  <c r="AU7" i="13" s="1"/>
  <c r="B631" i="6"/>
  <c r="C631" i="6"/>
  <c r="Z23" i="9"/>
  <c r="AV7" i="13" s="1"/>
  <c r="B23" i="7"/>
  <c r="C23" i="7"/>
  <c r="AA23" i="9"/>
  <c r="AW7" i="13" s="1"/>
  <c r="B99" i="7"/>
  <c r="C99" i="7"/>
  <c r="AB23" i="9"/>
  <c r="AA7" i="11" s="1"/>
  <c r="B137" i="7"/>
  <c r="C137" i="7"/>
  <c r="AC23" i="9"/>
  <c r="AY7" i="13" s="1"/>
  <c r="B251" i="7"/>
  <c r="C251" i="7"/>
  <c r="AD23" i="9"/>
  <c r="AZ7" i="13" s="1"/>
  <c r="B289" i="7"/>
  <c r="C289" i="7"/>
  <c r="AE23" i="9"/>
  <c r="BA7" i="13" s="1"/>
  <c r="B23" i="8"/>
  <c r="C23" i="8"/>
  <c r="E23" i="8" s="1"/>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s="1"/>
  <c r="B24" i="7"/>
  <c r="C24" i="7"/>
  <c r="AA24" i="9"/>
  <c r="Z8" i="11" s="1"/>
  <c r="AW8" i="13"/>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E293" i="7" s="1"/>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BC13" i="13" s="1"/>
  <c r="C67" i="8"/>
  <c r="B68" i="5"/>
  <c r="C68" i="5"/>
  <c r="B106" i="5"/>
  <c r="C106" i="5"/>
  <c r="B144" i="5"/>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E147" i="5" s="1"/>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D74" i="5" s="1"/>
  <c r="E36" i="9" s="1"/>
  <c r="AA20" i="13" s="1"/>
  <c r="B112" i="5"/>
  <c r="F36" i="9" s="1"/>
  <c r="AB20" i="13" s="1"/>
  <c r="C112" i="5"/>
  <c r="B150" i="5"/>
  <c r="C150" i="5"/>
  <c r="B264" i="5"/>
  <c r="D264" i="5" s="1"/>
  <c r="C264" i="5"/>
  <c r="B302" i="5"/>
  <c r="C302" i="5"/>
  <c r="D302" i="5" s="1"/>
  <c r="I36" i="9" s="1"/>
  <c r="AE20" i="13" s="1"/>
  <c r="B340" i="5"/>
  <c r="C340" i="5"/>
  <c r="B454" i="5"/>
  <c r="C454" i="5"/>
  <c r="B492" i="5"/>
  <c r="C492" i="5"/>
  <c r="B36" i="6"/>
  <c r="C36" i="6"/>
  <c r="D36" i="6" s="1"/>
  <c r="M36" i="9" s="1"/>
  <c r="AI20" i="13" s="1"/>
  <c r="B74" i="6"/>
  <c r="D74" i="6" s="1"/>
  <c r="N36" i="9" s="1"/>
  <c r="AJ20" i="13" s="1"/>
  <c r="C74" i="6"/>
  <c r="B112" i="6"/>
  <c r="O36" i="9" s="1"/>
  <c r="AK20" i="13" s="1"/>
  <c r="C112" i="6"/>
  <c r="B150" i="6"/>
  <c r="C150" i="6"/>
  <c r="D150" i="6"/>
  <c r="P36" i="9" s="1"/>
  <c r="AL20" i="13" s="1"/>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D606" i="6" s="1"/>
  <c r="Y36" i="9" s="1"/>
  <c r="AU20" i="13" s="1"/>
  <c r="B644" i="6"/>
  <c r="C644" i="6"/>
  <c r="B36" i="7"/>
  <c r="C36" i="7"/>
  <c r="B112" i="7"/>
  <c r="C112" i="7"/>
  <c r="AB36" i="9"/>
  <c r="AX20" i="13" s="1"/>
  <c r="B150" i="7"/>
  <c r="AC36" i="9" s="1"/>
  <c r="AY20" i="13" s="1"/>
  <c r="C150" i="7"/>
  <c r="B264" i="7"/>
  <c r="C264" i="7"/>
  <c r="B302" i="7"/>
  <c r="C302" i="7"/>
  <c r="AE36" i="9"/>
  <c r="BA20" i="13" s="1"/>
  <c r="B36" i="8"/>
  <c r="AF36" i="9" s="1"/>
  <c r="BB20" i="13" s="1"/>
  <c r="C36" i="8"/>
  <c r="B74" i="8"/>
  <c r="D74" i="8" s="1"/>
  <c r="AG36" i="9" s="1"/>
  <c r="BC20" i="13" s="1"/>
  <c r="C74" i="8"/>
  <c r="B75" i="5"/>
  <c r="C75" i="5"/>
  <c r="B113" i="5"/>
  <c r="C113" i="5"/>
  <c r="B151" i="5"/>
  <c r="C151" i="5"/>
  <c r="B265" i="5"/>
  <c r="C265" i="5"/>
  <c r="D265" i="5" s="1"/>
  <c r="H37" i="9" s="1"/>
  <c r="AD21" i="13" s="1"/>
  <c r="B303" i="5"/>
  <c r="C303" i="5"/>
  <c r="D303" i="5" s="1"/>
  <c r="B341" i="5"/>
  <c r="C341" i="5"/>
  <c r="B455" i="5"/>
  <c r="D455" i="5" s="1"/>
  <c r="K37" i="9" s="1"/>
  <c r="AG21" i="13" s="1"/>
  <c r="C455" i="5"/>
  <c r="B493" i="5"/>
  <c r="C493" i="5"/>
  <c r="B37" i="6"/>
  <c r="C37" i="6"/>
  <c r="D37" i="6"/>
  <c r="M37" i="9" s="1"/>
  <c r="AI21" i="13" s="1"/>
  <c r="B75" i="6"/>
  <c r="C75" i="6"/>
  <c r="B113" i="6"/>
  <c r="C113" i="6"/>
  <c r="B151" i="6"/>
  <c r="C151" i="6"/>
  <c r="B189" i="6"/>
  <c r="C189" i="6"/>
  <c r="D189" i="6" s="1"/>
  <c r="Q37" i="9" s="1"/>
  <c r="AM21" i="13" s="1"/>
  <c r="B227" i="6"/>
  <c r="C227" i="6"/>
  <c r="D227" i="6"/>
  <c r="R37" i="9"/>
  <c r="AN21" i="13" s="1"/>
  <c r="B265" i="6"/>
  <c r="D265" i="6" s="1"/>
  <c r="S37" i="9" s="1"/>
  <c r="AO21" i="13" s="1"/>
  <c r="C265" i="6"/>
  <c r="B303" i="6"/>
  <c r="C303" i="6"/>
  <c r="B341" i="6"/>
  <c r="C341" i="6"/>
  <c r="B379" i="6"/>
  <c r="V37" i="9" s="1"/>
  <c r="AR21" i="13" s="1"/>
  <c r="C379" i="6"/>
  <c r="B531" i="6"/>
  <c r="C531" i="6"/>
  <c r="D531" i="6" s="1"/>
  <c r="W37" i="9" s="1"/>
  <c r="AS21" i="13" s="1"/>
  <c r="B569" i="6"/>
  <c r="C569" i="6"/>
  <c r="X37" i="9" s="1"/>
  <c r="AT21" i="13" s="1"/>
  <c r="B607" i="6"/>
  <c r="C607" i="6"/>
  <c r="D607" i="6" s="1"/>
  <c r="Y37" i="9" s="1"/>
  <c r="AU21" i="13" s="1"/>
  <c r="B645" i="6"/>
  <c r="D645" i="6" s="1"/>
  <c r="Z37" i="9" s="1"/>
  <c r="AV21" i="13" s="1"/>
  <c r="C645" i="6"/>
  <c r="B37" i="7"/>
  <c r="D37" i="7" s="1"/>
  <c r="AA37" i="9" s="1"/>
  <c r="AW21" i="13" s="1"/>
  <c r="C37" i="7"/>
  <c r="B113" i="7"/>
  <c r="C113" i="7"/>
  <c r="D113" i="7" s="1"/>
  <c r="AB37" i="9" s="1"/>
  <c r="AX21" i="13" s="1"/>
  <c r="B151" i="7"/>
  <c r="D151" i="7" s="1"/>
  <c r="AC37" i="9" s="1"/>
  <c r="AY21" i="13" s="1"/>
  <c r="C151" i="7"/>
  <c r="B265" i="7"/>
  <c r="AD37" i="9" s="1"/>
  <c r="AZ21" i="13" s="1"/>
  <c r="C265" i="7"/>
  <c r="B303" i="7"/>
  <c r="C303" i="7"/>
  <c r="AE37" i="9" s="1"/>
  <c r="BA21" i="13" s="1"/>
  <c r="B37" i="8"/>
  <c r="C37" i="8"/>
  <c r="B75" i="8"/>
  <c r="D75" i="8" s="1"/>
  <c r="AG37" i="9" s="1"/>
  <c r="BC21" i="13" s="1"/>
  <c r="C75" i="8"/>
  <c r="B76" i="5"/>
  <c r="C76" i="5"/>
  <c r="B114" i="5"/>
  <c r="D114" i="5" s="1"/>
  <c r="F38" i="9" s="1"/>
  <c r="AB22" i="13" s="1"/>
  <c r="C114" i="5"/>
  <c r="B152" i="5"/>
  <c r="D152" i="5" s="1"/>
  <c r="C152" i="5"/>
  <c r="B266" i="5"/>
  <c r="D266" i="5" s="1"/>
  <c r="H38" i="9" s="1"/>
  <c r="AD22" i="13" s="1"/>
  <c r="C266" i="5"/>
  <c r="B304" i="5"/>
  <c r="C304" i="5"/>
  <c r="B342" i="5"/>
  <c r="C342" i="5"/>
  <c r="B456" i="5"/>
  <c r="C456" i="5"/>
  <c r="B494" i="5"/>
  <c r="C494" i="5"/>
  <c r="B38" i="6"/>
  <c r="C38" i="6"/>
  <c r="B76" i="6"/>
  <c r="D76" i="6" s="1"/>
  <c r="N38" i="9" s="1"/>
  <c r="AJ22" i="13" s="1"/>
  <c r="C76" i="6"/>
  <c r="B114" i="6"/>
  <c r="C114" i="6"/>
  <c r="D114" i="6" s="1"/>
  <c r="O38" i="9" s="1"/>
  <c r="AK22" i="13" s="1"/>
  <c r="B152" i="6"/>
  <c r="C152" i="6"/>
  <c r="B190" i="6"/>
  <c r="C190" i="6"/>
  <c r="B228" i="6"/>
  <c r="C228" i="6"/>
  <c r="D228" i="6" s="1"/>
  <c r="R38" i="9" s="1"/>
  <c r="AN22" i="13" s="1"/>
  <c r="B266" i="6"/>
  <c r="C266" i="6"/>
  <c r="B304" i="6"/>
  <c r="C304" i="6"/>
  <c r="B342" i="6"/>
  <c r="D342" i="6" s="1"/>
  <c r="U38" i="9" s="1"/>
  <c r="AQ22" i="13" s="1"/>
  <c r="C342" i="6"/>
  <c r="B380" i="6"/>
  <c r="C380" i="6"/>
  <c r="B532" i="6"/>
  <c r="D532" i="6" s="1"/>
  <c r="W38" i="9" s="1"/>
  <c r="AS22" i="13" s="1"/>
  <c r="C532" i="6"/>
  <c r="B570" i="6"/>
  <c r="C570" i="6"/>
  <c r="B608" i="6"/>
  <c r="C608" i="6"/>
  <c r="B646" i="6"/>
  <c r="C646" i="6"/>
  <c r="D646" i="6" s="1"/>
  <c r="Z38" i="9" s="1"/>
  <c r="AV22" i="13" s="1"/>
  <c r="B38" i="7"/>
  <c r="C38" i="7"/>
  <c r="B114" i="7"/>
  <c r="C114" i="7"/>
  <c r="D114" i="7" s="1"/>
  <c r="AB38" i="9" s="1"/>
  <c r="AX22" i="13" s="1"/>
  <c r="B152" i="7"/>
  <c r="D152" i="7" s="1"/>
  <c r="AC38" i="9" s="1"/>
  <c r="AY22" i="13" s="1"/>
  <c r="C152" i="7"/>
  <c r="B266" i="7"/>
  <c r="AD38" i="9" s="1"/>
  <c r="AZ22" i="13" s="1"/>
  <c r="C266" i="7"/>
  <c r="B304" i="7"/>
  <c r="C304" i="7"/>
  <c r="AE38" i="9" s="1"/>
  <c r="BA22" i="13" s="1"/>
  <c r="B38" i="8"/>
  <c r="D38" i="8" s="1"/>
  <c r="AF38" i="9" s="1"/>
  <c r="BB22" i="13" s="1"/>
  <c r="C38" i="8"/>
  <c r="B76" i="8"/>
  <c r="C76" i="8"/>
  <c r="B77" i="5"/>
  <c r="C77" i="5"/>
  <c r="B115" i="5"/>
  <c r="C115" i="5"/>
  <c r="D115" i="5" s="1"/>
  <c r="B153" i="5"/>
  <c r="C153" i="5"/>
  <c r="B267" i="5"/>
  <c r="D267" i="5" s="1"/>
  <c r="H39" i="9" s="1"/>
  <c r="AD23" i="13" s="1"/>
  <c r="C267" i="5"/>
  <c r="B305" i="5"/>
  <c r="D305" i="5" s="1"/>
  <c r="C305" i="5"/>
  <c r="B343" i="5"/>
  <c r="C343" i="5"/>
  <c r="B457" i="5"/>
  <c r="C457" i="5"/>
  <c r="B495" i="5"/>
  <c r="C495" i="5"/>
  <c r="B39" i="6"/>
  <c r="C39" i="6"/>
  <c r="B77" i="6"/>
  <c r="D77" i="6" s="1"/>
  <c r="N39" i="9" s="1"/>
  <c r="AJ23" i="13" s="1"/>
  <c r="C77" i="6"/>
  <c r="B115" i="6"/>
  <c r="D115" i="6" s="1"/>
  <c r="O39" i="9" s="1"/>
  <c r="AK23" i="13" s="1"/>
  <c r="C115" i="6"/>
  <c r="B153" i="6"/>
  <c r="D153" i="6" s="1"/>
  <c r="P39" i="9" s="1"/>
  <c r="AL23" i="13"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D533" i="6" s="1"/>
  <c r="W39" i="9" s="1"/>
  <c r="AS23" i="13" s="1"/>
  <c r="B571" i="6"/>
  <c r="D571" i="6" s="1"/>
  <c r="X39" i="9" s="1"/>
  <c r="AT23" i="13" s="1"/>
  <c r="C571" i="6"/>
  <c r="B609" i="6"/>
  <c r="C609" i="6"/>
  <c r="D609" i="6"/>
  <c r="Y39" i="9" s="1"/>
  <c r="AU23" i="13" s="1"/>
  <c r="B647" i="6"/>
  <c r="C647" i="6"/>
  <c r="B39" i="7"/>
  <c r="C39" i="7"/>
  <c r="B115" i="7"/>
  <c r="D115" i="7" s="1"/>
  <c r="AB39" i="9" s="1"/>
  <c r="AX23" i="13" s="1"/>
  <c r="C115" i="7"/>
  <c r="B153" i="7"/>
  <c r="C153" i="7"/>
  <c r="B267" i="7"/>
  <c r="C267" i="7"/>
  <c r="AD39" i="9" s="1"/>
  <c r="AZ23" i="13" s="1"/>
  <c r="B305" i="7"/>
  <c r="C305" i="7"/>
  <c r="D305" i="7"/>
  <c r="AE39" i="9" s="1"/>
  <c r="BA23" i="13" s="1"/>
  <c r="B39" i="8"/>
  <c r="C39" i="8"/>
  <c r="B77" i="8"/>
  <c r="C77" i="8"/>
  <c r="B78" i="5"/>
  <c r="C78" i="5"/>
  <c r="B116" i="5"/>
  <c r="D116" i="5" s="1"/>
  <c r="F40" i="9" s="1"/>
  <c r="AB24" i="13" s="1"/>
  <c r="C116" i="5"/>
  <c r="B154" i="5"/>
  <c r="C154" i="5"/>
  <c r="B268" i="5"/>
  <c r="C268" i="5"/>
  <c r="D268" i="5" s="1"/>
  <c r="H40" i="9" s="1"/>
  <c r="AD24" i="13" s="1"/>
  <c r="B306" i="5"/>
  <c r="C306" i="5"/>
  <c r="B344" i="5"/>
  <c r="C344" i="5"/>
  <c r="B458" i="5"/>
  <c r="C458" i="5"/>
  <c r="D458" i="5" s="1"/>
  <c r="K40" i="9" s="1"/>
  <c r="AG24" i="13" s="1"/>
  <c r="B496" i="5"/>
  <c r="C496" i="5"/>
  <c r="B40" i="6"/>
  <c r="C40" i="6"/>
  <c r="D40" i="6" s="1"/>
  <c r="M40" i="9" s="1"/>
  <c r="AI24" i="13" s="1"/>
  <c r="B78" i="6"/>
  <c r="C78" i="6"/>
  <c r="B116" i="6"/>
  <c r="C116" i="6"/>
  <c r="B154" i="6"/>
  <c r="C154" i="6"/>
  <c r="B192" i="6"/>
  <c r="C192" i="6"/>
  <c r="D192" i="6" s="1"/>
  <c r="Q40" i="9" s="1"/>
  <c r="AM24" i="13" s="1"/>
  <c r="B230" i="6"/>
  <c r="C230" i="6"/>
  <c r="B268" i="6"/>
  <c r="D268" i="6" s="1"/>
  <c r="S40" i="9" s="1"/>
  <c r="AO24" i="13" s="1"/>
  <c r="C268" i="6"/>
  <c r="B306" i="6"/>
  <c r="D306" i="6" s="1"/>
  <c r="T40" i="9" s="1"/>
  <c r="AP24" i="13" s="1"/>
  <c r="C306" i="6"/>
  <c r="B344" i="6"/>
  <c r="D344" i="6" s="1"/>
  <c r="U40" i="9" s="1"/>
  <c r="AQ24" i="13" s="1"/>
  <c r="C344" i="6"/>
  <c r="B382" i="6"/>
  <c r="C382" i="6"/>
  <c r="B534" i="6"/>
  <c r="D534" i="6" s="1"/>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D117" i="5" s="1"/>
  <c r="F41" i="9" s="1"/>
  <c r="AB25" i="13" s="1"/>
  <c r="C117" i="5"/>
  <c r="B155" i="5"/>
  <c r="C155" i="5"/>
  <c r="B269" i="5"/>
  <c r="D269" i="5" s="1"/>
  <c r="H41" i="9" s="1"/>
  <c r="AD25" i="13" s="1"/>
  <c r="C269" i="5"/>
  <c r="B307" i="5"/>
  <c r="D307" i="5" s="1"/>
  <c r="I41" i="9" s="1"/>
  <c r="AE25" i="13" s="1"/>
  <c r="C307" i="5"/>
  <c r="B345" i="5"/>
  <c r="C345" i="5"/>
  <c r="B459" i="5"/>
  <c r="C459" i="5"/>
  <c r="B497" i="5"/>
  <c r="D497" i="5" s="1"/>
  <c r="L41" i="9" s="1"/>
  <c r="AH25" i="13"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C118" i="5"/>
  <c r="D118" i="5"/>
  <c r="F42" i="9" s="1"/>
  <c r="AB26" i="13" s="1"/>
  <c r="B156" i="5"/>
  <c r="D156" i="5" s="1"/>
  <c r="C156" i="5"/>
  <c r="B270" i="5"/>
  <c r="C270" i="5"/>
  <c r="B308" i="5"/>
  <c r="C308" i="5"/>
  <c r="B346" i="5"/>
  <c r="C346" i="5"/>
  <c r="B460" i="5"/>
  <c r="D460" i="5" s="1"/>
  <c r="C460" i="5"/>
  <c r="B498" i="5"/>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s="1"/>
  <c r="B309" i="5"/>
  <c r="D309" i="5" s="1"/>
  <c r="C309" i="5"/>
  <c r="B347" i="5"/>
  <c r="D347" i="5" s="1"/>
  <c r="J43" i="9" s="1"/>
  <c r="AF27" i="13" s="1"/>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E44" i="9" s="1"/>
  <c r="AA28" i="13" s="1"/>
  <c r="C82" i="5"/>
  <c r="B120" i="5"/>
  <c r="C120" i="5"/>
  <c r="B158" i="5"/>
  <c r="C158" i="5"/>
  <c r="B272" i="5"/>
  <c r="C272" i="5"/>
  <c r="B310" i="5"/>
  <c r="D310" i="5" s="1"/>
  <c r="C310" i="5"/>
  <c r="B348" i="5"/>
  <c r="D348" i="5" s="1"/>
  <c r="J44" i="9" s="1"/>
  <c r="AF28" i="13" s="1"/>
  <c r="C348" i="5"/>
  <c r="B462" i="5"/>
  <c r="D462" i="5" s="1"/>
  <c r="K44" i="9" s="1"/>
  <c r="AG28" i="13" s="1"/>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C160" i="5"/>
  <c r="B274" i="5"/>
  <c r="C274" i="5"/>
  <c r="B312" i="5"/>
  <c r="C312" i="5"/>
  <c r="B350" i="5"/>
  <c r="C350" i="5"/>
  <c r="B464" i="5"/>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C275" i="5"/>
  <c r="B313" i="5"/>
  <c r="D313" i="5" s="1"/>
  <c r="C313" i="5"/>
  <c r="B351" i="5"/>
  <c r="C351" i="5"/>
  <c r="B465" i="5"/>
  <c r="C465" i="5"/>
  <c r="B503" i="5"/>
  <c r="D503" i="5" s="1"/>
  <c r="C503" i="5"/>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E48" i="9" s="1"/>
  <c r="AA32" i="13" s="1"/>
  <c r="C86" i="5"/>
  <c r="B124" i="5"/>
  <c r="C124" i="5"/>
  <c r="B162" i="5"/>
  <c r="D162" i="5" s="1"/>
  <c r="C162" i="5"/>
  <c r="B276" i="5"/>
  <c r="D276" i="5" s="1"/>
  <c r="H48" i="9" s="1"/>
  <c r="AD32" i="13" s="1"/>
  <c r="C276" i="5"/>
  <c r="B314" i="5"/>
  <c r="C314" i="5"/>
  <c r="B352" i="5"/>
  <c r="C352" i="5"/>
  <c r="B466" i="5"/>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D87" i="5" s="1"/>
  <c r="C87" i="5"/>
  <c r="B125" i="5"/>
  <c r="C125" i="5"/>
  <c r="D125" i="5"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D126" i="5" s="1"/>
  <c r="C126" i="5"/>
  <c r="B164" i="5"/>
  <c r="C164" i="5"/>
  <c r="B278" i="5"/>
  <c r="D278" i="5" s="1"/>
  <c r="H50" i="9" s="1"/>
  <c r="AD34" i="13" s="1"/>
  <c r="C278" i="5"/>
  <c r="B316" i="5"/>
  <c r="D316" i="5" s="1"/>
  <c r="I50" i="9" s="1"/>
  <c r="AE34" i="13" s="1"/>
  <c r="C316" i="5"/>
  <c r="B354" i="5"/>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D89" i="5" s="1"/>
  <c r="E51" i="9" s="1"/>
  <c r="AA35" i="13" s="1"/>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D90" i="5" s="1"/>
  <c r="C90" i="5"/>
  <c r="B128" i="5"/>
  <c r="C128" i="5"/>
  <c r="B166" i="5"/>
  <c r="D166" i="5" s="1"/>
  <c r="C166" i="5"/>
  <c r="B280" i="5"/>
  <c r="C280" i="5"/>
  <c r="B318" i="5"/>
  <c r="D318" i="5" s="1"/>
  <c r="C318" i="5"/>
  <c r="B356" i="5"/>
  <c r="C356" i="5"/>
  <c r="B470" i="5"/>
  <c r="C470" i="5"/>
  <c r="B508" i="5"/>
  <c r="C508" i="5"/>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D129" i="5" s="1"/>
  <c r="F53" i="9" s="1"/>
  <c r="AB37" i="13" s="1"/>
  <c r="C129" i="5"/>
  <c r="B167" i="5"/>
  <c r="C167" i="5"/>
  <c r="D167" i="5" s="1"/>
  <c r="B281" i="5"/>
  <c r="C281" i="5"/>
  <c r="B319" i="5"/>
  <c r="D319" i="5" s="1"/>
  <c r="E319" i="5" s="1"/>
  <c r="C319" i="5"/>
  <c r="B357" i="5"/>
  <c r="C357" i="5"/>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D39" i="5" s="1"/>
  <c r="C39" i="5"/>
  <c r="B40" i="5"/>
  <c r="C40" i="5"/>
  <c r="B41" i="5"/>
  <c r="C41" i="5"/>
  <c r="B42" i="5"/>
  <c r="C42" i="5"/>
  <c r="D42" i="5" s="1"/>
  <c r="B43" i="5"/>
  <c r="D43" i="5" s="1"/>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74" i="5"/>
  <c r="E82" i="5"/>
  <c r="E86" i="5"/>
  <c r="B97" i="5"/>
  <c r="C97" i="5"/>
  <c r="F21" i="9"/>
  <c r="E112" i="5"/>
  <c r="E117" i="5"/>
  <c r="B135" i="5"/>
  <c r="C135" i="5"/>
  <c r="G21" i="9"/>
  <c r="F5" i="11" s="1"/>
  <c r="B249" i="5"/>
  <c r="C249" i="5"/>
  <c r="H21" i="9"/>
  <c r="G5" i="11" s="1"/>
  <c r="E266" i="5"/>
  <c r="E268" i="5"/>
  <c r="E269" i="5"/>
  <c r="B287" i="5"/>
  <c r="C287" i="5"/>
  <c r="I21" i="9"/>
  <c r="H5" i="11" s="1"/>
  <c r="E300" i="5"/>
  <c r="B325" i="5"/>
  <c r="C325" i="5"/>
  <c r="J21" i="9"/>
  <c r="I5" i="11" s="1"/>
  <c r="B439" i="5"/>
  <c r="C439" i="5"/>
  <c r="K21" i="9"/>
  <c r="E455" i="5"/>
  <c r="E463" i="5"/>
  <c r="B477" i="5"/>
  <c r="C477" i="5"/>
  <c r="L21" i="9"/>
  <c r="K5" i="11" s="1"/>
  <c r="E490" i="5"/>
  <c r="E497" i="5"/>
  <c r="E504" i="5"/>
  <c r="B21" i="6"/>
  <c r="C21" i="6"/>
  <c r="M21" i="9"/>
  <c r="L5" i="11" s="1"/>
  <c r="E36" i="6"/>
  <c r="E37" i="6"/>
  <c r="E40" i="6"/>
  <c r="E43" i="6"/>
  <c r="E45" i="6"/>
  <c r="E51" i="6"/>
  <c r="B59" i="6"/>
  <c r="C59" i="6"/>
  <c r="N21" i="9"/>
  <c r="AJ5" i="13" s="1"/>
  <c r="E74" i="6"/>
  <c r="E76" i="6"/>
  <c r="E77" i="6"/>
  <c r="E79" i="6"/>
  <c r="E81" i="6"/>
  <c r="E84" i="6"/>
  <c r="E87" i="6"/>
  <c r="B97" i="6"/>
  <c r="C97" i="6"/>
  <c r="O21" i="9"/>
  <c r="E112" i="6"/>
  <c r="E114" i="6"/>
  <c r="E117" i="6"/>
  <c r="E120" i="6"/>
  <c r="E121" i="6"/>
  <c r="E122" i="6"/>
  <c r="E125" i="6"/>
  <c r="E127" i="6"/>
  <c r="B135" i="6"/>
  <c r="C135" i="6"/>
  <c r="P21" i="9"/>
  <c r="AL5" i="13" s="1"/>
  <c r="E148" i="6"/>
  <c r="E150" i="6"/>
  <c r="E153" i="6"/>
  <c r="E156" i="6"/>
  <c r="E157" i="6"/>
  <c r="E158" i="6"/>
  <c r="E159" i="6"/>
  <c r="E164" i="6"/>
  <c r="E166" i="6"/>
  <c r="B173" i="6"/>
  <c r="C173" i="6"/>
  <c r="Q21" i="9"/>
  <c r="AM5" i="13" s="1"/>
  <c r="E189" i="6"/>
  <c r="E191" i="6"/>
  <c r="E192" i="6"/>
  <c r="E194" i="6"/>
  <c r="E196" i="6"/>
  <c r="E197" i="6"/>
  <c r="E199" i="6"/>
  <c r="E205" i="6"/>
  <c r="B211" i="6"/>
  <c r="C211" i="6"/>
  <c r="R21" i="9"/>
  <c r="AN5" i="13" s="1"/>
  <c r="E224" i="6"/>
  <c r="E227" i="6"/>
  <c r="E228" i="6"/>
  <c r="E229" i="6"/>
  <c r="E233" i="6"/>
  <c r="E234" i="6"/>
  <c r="E236" i="6"/>
  <c r="E237" i="6"/>
  <c r="E238" i="6"/>
  <c r="E241" i="6"/>
  <c r="B249" i="6"/>
  <c r="C249" i="6"/>
  <c r="S21" i="9"/>
  <c r="AO5" i="13" s="1"/>
  <c r="E265" i="6"/>
  <c r="E268" i="6"/>
  <c r="E273" i="6"/>
  <c r="E276" i="6"/>
  <c r="E279" i="6"/>
  <c r="E281" i="6"/>
  <c r="B287" i="6"/>
  <c r="C287" i="6"/>
  <c r="T21" i="9"/>
  <c r="S5" i="11" s="1"/>
  <c r="E299" i="6"/>
  <c r="E301" i="6"/>
  <c r="E305" i="6"/>
  <c r="E306" i="6"/>
  <c r="E311" i="6"/>
  <c r="E313" i="6"/>
  <c r="E314" i="6"/>
  <c r="E315" i="6"/>
  <c r="B325" i="6"/>
  <c r="C325" i="6"/>
  <c r="U21" i="9"/>
  <c r="T5" i="11" s="1"/>
  <c r="E340" i="6"/>
  <c r="E342" i="6"/>
  <c r="E343" i="6"/>
  <c r="E344" i="6"/>
  <c r="E347" i="6"/>
  <c r="E353" i="6"/>
  <c r="E355" i="6"/>
  <c r="E357" i="6"/>
  <c r="B363" i="6"/>
  <c r="C363" i="6"/>
  <c r="V21" i="9"/>
  <c r="U5" i="11" s="1"/>
  <c r="E379" i="6"/>
  <c r="E384" i="6"/>
  <c r="E385" i="6"/>
  <c r="E387" i="6"/>
  <c r="E388" i="6"/>
  <c r="E389" i="6"/>
  <c r="E391" i="6"/>
  <c r="E393" i="6"/>
  <c r="E394" i="6"/>
  <c r="B515" i="6"/>
  <c r="C515" i="6"/>
  <c r="W21" i="9"/>
  <c r="V5" i="11" s="1"/>
  <c r="E530" i="6"/>
  <c r="E531" i="6"/>
  <c r="E532" i="6"/>
  <c r="E533" i="6"/>
  <c r="E534" i="6"/>
  <c r="E535" i="6"/>
  <c r="E536" i="6"/>
  <c r="E537" i="6"/>
  <c r="E540" i="6"/>
  <c r="E541" i="6"/>
  <c r="E542" i="6"/>
  <c r="E544" i="6"/>
  <c r="E545" i="6"/>
  <c r="E546" i="6"/>
  <c r="B553" i="6"/>
  <c r="C553" i="6"/>
  <c r="X21" i="9"/>
  <c r="W5" i="11" s="1"/>
  <c r="E568" i="6"/>
  <c r="E569" i="6"/>
  <c r="E571" i="6"/>
  <c r="E572" i="6"/>
  <c r="E575" i="6"/>
  <c r="E576" i="6"/>
  <c r="E577" i="6"/>
  <c r="E578" i="6"/>
  <c r="E582" i="6"/>
  <c r="B591" i="6"/>
  <c r="C591" i="6"/>
  <c r="Y21" i="9"/>
  <c r="AU5" i="13" s="1"/>
  <c r="E604" i="6"/>
  <c r="E606" i="6"/>
  <c r="E609" i="6"/>
  <c r="E610" i="6"/>
  <c r="E612" i="6"/>
  <c r="E614" i="6"/>
  <c r="E616" i="6"/>
  <c r="E617" i="6"/>
  <c r="E620" i="6"/>
  <c r="B629" i="6"/>
  <c r="C629" i="6"/>
  <c r="Z21" i="9"/>
  <c r="E645" i="6"/>
  <c r="E646" i="6"/>
  <c r="E648" i="6"/>
  <c r="E650" i="6"/>
  <c r="E652" i="6"/>
  <c r="E654" i="6"/>
  <c r="E656" i="6"/>
  <c r="E659" i="6"/>
  <c r="B21" i="7"/>
  <c r="C21" i="7"/>
  <c r="AA21" i="9"/>
  <c r="Z5" i="11" s="1"/>
  <c r="E35" i="7"/>
  <c r="E37" i="7"/>
  <c r="E40" i="7"/>
  <c r="E41" i="7"/>
  <c r="E44" i="7"/>
  <c r="E46" i="7"/>
  <c r="E48" i="7"/>
  <c r="E51" i="7"/>
  <c r="B97" i="7"/>
  <c r="C97" i="7"/>
  <c r="AB21" i="9"/>
  <c r="E110" i="7"/>
  <c r="E112" i="7"/>
  <c r="E113" i="7"/>
  <c r="E114" i="7"/>
  <c r="E115" i="7"/>
  <c r="E121" i="7"/>
  <c r="E124" i="7"/>
  <c r="E128" i="7"/>
  <c r="B135" i="7"/>
  <c r="C135" i="7"/>
  <c r="AC21" i="9"/>
  <c r="AB5" i="11" s="1"/>
  <c r="E148" i="7"/>
  <c r="E150" i="7"/>
  <c r="E151" i="7"/>
  <c r="E152" i="7"/>
  <c r="E155" i="7"/>
  <c r="E156" i="7"/>
  <c r="E157" i="7"/>
  <c r="E158" i="7"/>
  <c r="E163" i="7"/>
  <c r="E165" i="7"/>
  <c r="B249" i="7"/>
  <c r="C249" i="7"/>
  <c r="AD21" i="9"/>
  <c r="AZ5" i="13" s="1"/>
  <c r="E265" i="7"/>
  <c r="E266" i="7"/>
  <c r="E267" i="7"/>
  <c r="E269" i="7"/>
  <c r="E270" i="7"/>
  <c r="E271" i="7"/>
  <c r="E275" i="7"/>
  <c r="E277" i="7"/>
  <c r="E279" i="7"/>
  <c r="E281" i="7"/>
  <c r="B287" i="7"/>
  <c r="C287" i="7"/>
  <c r="AE21" i="9"/>
  <c r="AD5" i="11" s="1"/>
  <c r="E302" i="7"/>
  <c r="E303" i="7"/>
  <c r="E304" i="7"/>
  <c r="E305" i="7"/>
  <c r="E307" i="7"/>
  <c r="E308" i="7"/>
  <c r="E311" i="7"/>
  <c r="E312" i="7"/>
  <c r="E315" i="7"/>
  <c r="E317" i="7"/>
  <c r="B21" i="8"/>
  <c r="C21" i="8"/>
  <c r="E34" i="8"/>
  <c r="E36" i="8"/>
  <c r="E38" i="8"/>
  <c r="E42" i="8"/>
  <c r="E44" i="8"/>
  <c r="E46" i="8"/>
  <c r="E47" i="8"/>
  <c r="E49" i="8"/>
  <c r="E51" i="8"/>
  <c r="E52" i="8"/>
  <c r="B59" i="8"/>
  <c r="C59" i="8"/>
  <c r="E74" i="8"/>
  <c r="E75" i="8"/>
  <c r="E78" i="8"/>
  <c r="E81" i="8"/>
  <c r="E85" i="8"/>
  <c r="E91" i="8"/>
  <c r="B173" i="5"/>
  <c r="C173" i="5"/>
  <c r="D62" i="9"/>
  <c r="BD5" i="13" s="1"/>
  <c r="E186" i="5"/>
  <c r="E191" i="5"/>
  <c r="E193" i="5"/>
  <c r="E197" i="5"/>
  <c r="E199" i="5"/>
  <c r="E200" i="5"/>
  <c r="E201" i="5"/>
  <c r="B211" i="5"/>
  <c r="C211" i="5"/>
  <c r="E62" i="9"/>
  <c r="AL5" i="11" s="1"/>
  <c r="E223" i="5"/>
  <c r="E225" i="5"/>
  <c r="E227" i="5"/>
  <c r="E236" i="5"/>
  <c r="B363" i="5"/>
  <c r="C363" i="5"/>
  <c r="E372" i="5"/>
  <c r="E377" i="5"/>
  <c r="E378" i="5"/>
  <c r="E395" i="5"/>
  <c r="B401" i="5"/>
  <c r="C401" i="5"/>
  <c r="G62" i="9"/>
  <c r="AN5" i="11" s="1"/>
  <c r="E414" i="5"/>
  <c r="E417" i="5"/>
  <c r="E420" i="5"/>
  <c r="E422" i="5"/>
  <c r="E426" i="5"/>
  <c r="E433" i="5"/>
  <c r="B515" i="5"/>
  <c r="C515" i="5"/>
  <c r="H62" i="9"/>
  <c r="AO5" i="11" s="1"/>
  <c r="E529" i="5"/>
  <c r="E531" i="5"/>
  <c r="E533" i="5"/>
  <c r="E534" i="5"/>
  <c r="E535" i="5"/>
  <c r="E543" i="5"/>
  <c r="B553" i="5"/>
  <c r="C553" i="5"/>
  <c r="I62" i="9"/>
  <c r="AP5" i="11" s="1"/>
  <c r="E565" i="5"/>
  <c r="E566" i="5"/>
  <c r="E567" i="5"/>
  <c r="E568" i="5"/>
  <c r="E569" i="5"/>
  <c r="E570" i="5"/>
  <c r="E578" i="5"/>
  <c r="E579" i="5"/>
  <c r="B591" i="5"/>
  <c r="C591" i="5"/>
  <c r="J62" i="9"/>
  <c r="AQ5" i="11" s="1"/>
  <c r="E604" i="5"/>
  <c r="E606" i="5"/>
  <c r="E607" i="5"/>
  <c r="E610" i="5"/>
  <c r="E623" i="5"/>
  <c r="B629" i="5"/>
  <c r="C629" i="5"/>
  <c r="K62" i="9"/>
  <c r="AR5" i="11" s="1"/>
  <c r="E642" i="5"/>
  <c r="E643" i="5"/>
  <c r="E644" i="5"/>
  <c r="E645" i="5"/>
  <c r="E649" i="5"/>
  <c r="E652" i="5"/>
  <c r="E653" i="5"/>
  <c r="E659" i="5"/>
  <c r="E661" i="5"/>
  <c r="E665" i="5"/>
  <c r="B667" i="5"/>
  <c r="C667" i="5"/>
  <c r="L62" i="9"/>
  <c r="AS5" i="11" s="1"/>
  <c r="E679" i="5"/>
  <c r="E681" i="5"/>
  <c r="E683" i="5"/>
  <c r="E688" i="5"/>
  <c r="E690" i="5"/>
  <c r="E693" i="5"/>
  <c r="E694" i="5"/>
  <c r="B705" i="5"/>
  <c r="C705" i="5"/>
  <c r="E719" i="5"/>
  <c r="E720" i="5"/>
  <c r="E722" i="5"/>
  <c r="E730" i="5"/>
  <c r="E736" i="5"/>
  <c r="B743" i="5"/>
  <c r="C743" i="5"/>
  <c r="N62" i="9"/>
  <c r="AU5" i="11" s="1"/>
  <c r="E756" i="5"/>
  <c r="E757" i="5"/>
  <c r="E759" i="5"/>
  <c r="E775" i="5"/>
  <c r="E399" i="6"/>
  <c r="B401" i="6"/>
  <c r="C401" i="6"/>
  <c r="O62" i="9"/>
  <c r="AV5" i="11" s="1"/>
  <c r="E415" i="6"/>
  <c r="E418" i="6"/>
  <c r="E420" i="6"/>
  <c r="E421" i="6"/>
  <c r="E422" i="6"/>
  <c r="E426" i="6"/>
  <c r="E427" i="6"/>
  <c r="E429" i="6"/>
  <c r="E431" i="6"/>
  <c r="E432" i="6"/>
  <c r="E433" i="6"/>
  <c r="B439" i="6"/>
  <c r="C439" i="6"/>
  <c r="P62" i="9"/>
  <c r="AW5" i="11" s="1"/>
  <c r="E453" i="6"/>
  <c r="E455" i="6"/>
  <c r="E457" i="6"/>
  <c r="E458" i="6"/>
  <c r="E460" i="6"/>
  <c r="E461" i="6"/>
  <c r="E463" i="6"/>
  <c r="E464" i="6"/>
  <c r="E466" i="6"/>
  <c r="E471" i="6"/>
  <c r="B477" i="6"/>
  <c r="C477" i="6"/>
  <c r="Q62" i="9"/>
  <c r="AX5" i="11" s="1"/>
  <c r="E490" i="6"/>
  <c r="E492" i="6"/>
  <c r="E495" i="6"/>
  <c r="E496" i="6"/>
  <c r="E498" i="6"/>
  <c r="E500" i="6"/>
  <c r="E501" i="6"/>
  <c r="E503" i="6"/>
  <c r="E504" i="6"/>
  <c r="E505" i="6"/>
  <c r="E506" i="6"/>
  <c r="E507" i="6"/>
  <c r="E508" i="6"/>
  <c r="E509" i="6"/>
  <c r="B59" i="7"/>
  <c r="C59" i="7"/>
  <c r="R62" i="9"/>
  <c r="AY5" i="11" s="1"/>
  <c r="E72" i="7"/>
  <c r="E73" i="7"/>
  <c r="E74" i="7"/>
  <c r="E75" i="7"/>
  <c r="E77" i="7"/>
  <c r="E79" i="7"/>
  <c r="E80" i="7"/>
  <c r="E82" i="7"/>
  <c r="E84" i="7"/>
  <c r="E86" i="7"/>
  <c r="E87" i="7"/>
  <c r="E88" i="7"/>
  <c r="E90" i="7"/>
  <c r="B173" i="7"/>
  <c r="C173" i="7"/>
  <c r="S62" i="9"/>
  <c r="E185" i="7"/>
  <c r="E187" i="7"/>
  <c r="E188" i="7"/>
  <c r="E189" i="7"/>
  <c r="E190" i="7"/>
  <c r="E191" i="7"/>
  <c r="E192" i="7"/>
  <c r="E193" i="7"/>
  <c r="E194" i="7"/>
  <c r="E196" i="7"/>
  <c r="E197" i="7"/>
  <c r="E199" i="7"/>
  <c r="E200" i="7"/>
  <c r="E202" i="7"/>
  <c r="E203" i="7"/>
  <c r="E209" i="7"/>
  <c r="B211" i="7"/>
  <c r="C211" i="7"/>
  <c r="T62" i="9"/>
  <c r="BA5" i="11" s="1"/>
  <c r="E214" i="7"/>
  <c r="E225" i="7"/>
  <c r="E226" i="7"/>
  <c r="E227" i="7"/>
  <c r="E231" i="7"/>
  <c r="E232" i="7"/>
  <c r="E233" i="7"/>
  <c r="E234" i="7"/>
  <c r="E235" i="7"/>
  <c r="E236" i="7"/>
  <c r="E240" i="7"/>
  <c r="E241" i="7"/>
  <c r="E242" i="7"/>
  <c r="E243" i="7"/>
  <c r="B325" i="7"/>
  <c r="C325" i="7"/>
  <c r="U62" i="9"/>
  <c r="BU5" i="13" s="1"/>
  <c r="E338" i="7"/>
  <c r="E340" i="7"/>
  <c r="E341" i="7"/>
  <c r="E342" i="7"/>
  <c r="E343" i="7"/>
  <c r="E344" i="7"/>
  <c r="E345" i="7"/>
  <c r="E347" i="7"/>
  <c r="E349" i="7"/>
  <c r="E350" i="7"/>
  <c r="E351" i="7"/>
  <c r="E353" i="7"/>
  <c r="E355" i="7"/>
  <c r="E356" i="7"/>
  <c r="B363" i="7"/>
  <c r="C363" i="7"/>
  <c r="V62" i="9"/>
  <c r="BC5" i="11" s="1"/>
  <c r="E376" i="7"/>
  <c r="E377" i="7"/>
  <c r="E378" i="7"/>
  <c r="E379" i="7"/>
  <c r="E380" i="7"/>
  <c r="E382" i="7"/>
  <c r="E383" i="7"/>
  <c r="E384" i="7"/>
  <c r="E385" i="7"/>
  <c r="E388" i="7"/>
  <c r="E390" i="7"/>
  <c r="E392" i="7"/>
  <c r="E393" i="7"/>
  <c r="E395" i="7"/>
  <c r="E95" i="8"/>
  <c r="B97" i="8"/>
  <c r="C97" i="8"/>
  <c r="E111" i="8"/>
  <c r="E112" i="8"/>
  <c r="E113"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BA22" i="11"/>
  <c r="BA19" i="11"/>
  <c r="BA18" i="11"/>
  <c r="BA17" i="11"/>
  <c r="BA16" i="11"/>
  <c r="BA15" i="11"/>
  <c r="BA13" i="11"/>
  <c r="BA8" i="11"/>
  <c r="BA6" i="11"/>
  <c r="AZ7" i="11"/>
  <c r="AZ6" i="11"/>
  <c r="AY19" i="11"/>
  <c r="AY17" i="11"/>
  <c r="AY15" i="11"/>
  <c r="AY3" i="11"/>
  <c r="Z19" i="11"/>
  <c r="Z9" i="11"/>
  <c r="C14" i="7"/>
  <c r="V19" i="11"/>
  <c r="V15" i="11"/>
  <c r="V13" i="11"/>
  <c r="V9" i="11"/>
  <c r="V8" i="11"/>
  <c r="V3" i="11"/>
  <c r="AX15" i="11"/>
  <c r="AW19" i="11"/>
  <c r="AW16" i="11"/>
  <c r="AW15" i="11"/>
  <c r="AW11" i="11"/>
  <c r="AV20" i="11"/>
  <c r="AV19" i="11"/>
  <c r="AV15" i="11"/>
  <c r="AV12" i="11"/>
  <c r="U19" i="11"/>
  <c r="U16" i="11"/>
  <c r="U15" i="11"/>
  <c r="E320" i="6"/>
  <c r="C14" i="6"/>
  <c r="AR4" i="11"/>
  <c r="AM4" i="11"/>
  <c r="E4" i="11"/>
  <c r="C14" i="5"/>
  <c r="AZ5" i="11"/>
  <c r="BS5" i="13"/>
  <c r="Y4" i="11"/>
  <c r="M7" i="11"/>
  <c r="O4" i="11"/>
  <c r="AZ15" i="11"/>
  <c r="AZ18" i="11"/>
  <c r="BA3" i="11"/>
  <c r="AZ20" i="11"/>
  <c r="BB8" i="11"/>
  <c r="AX17" i="11"/>
  <c r="AX20" i="11"/>
  <c r="AZ17" i="11"/>
  <c r="BB6" i="11"/>
  <c r="BB10" i="11"/>
  <c r="AX8" i="11"/>
  <c r="Z3" i="11"/>
  <c r="BB13" i="11"/>
  <c r="AP4" i="11"/>
  <c r="AR22" i="11"/>
  <c r="AR7" i="11"/>
  <c r="AR6" i="11"/>
  <c r="AL12" i="11"/>
  <c r="I9" i="11"/>
  <c r="AM10" i="11"/>
  <c r="AN22" i="11"/>
  <c r="J6" i="11"/>
  <c r="J12" i="11"/>
  <c r="K3" i="11"/>
  <c r="D9" i="11"/>
  <c r="D17" i="11"/>
  <c r="AK18" i="11"/>
  <c r="AL19" i="11"/>
  <c r="AM12" i="11"/>
  <c r="AP6" i="11"/>
  <c r="AP19" i="11"/>
  <c r="AQ3" i="11"/>
  <c r="AS9" i="11"/>
  <c r="F13" i="11"/>
  <c r="AK12" i="11"/>
  <c r="AM22" i="11"/>
  <c r="AN15" i="11"/>
  <c r="AP3" i="11"/>
  <c r="AT7" i="11"/>
  <c r="K8" i="11"/>
  <c r="AP13" i="11"/>
  <c r="AP20" i="11"/>
  <c r="AQ12" i="11"/>
  <c r="AS17" i="11"/>
  <c r="AT13" i="11"/>
  <c r="AU12" i="11"/>
  <c r="M4" i="11"/>
  <c r="N12" i="11"/>
  <c r="N18" i="11"/>
  <c r="Q19" i="11"/>
  <c r="AU7" i="11"/>
  <c r="M19" i="11"/>
  <c r="O12" i="11"/>
  <c r="AT8" i="11"/>
  <c r="AT11" i="11"/>
  <c r="AT19" i="11"/>
  <c r="AU3" i="11"/>
  <c r="AU4" i="11"/>
  <c r="AU6" i="11"/>
  <c r="AU22" i="11"/>
  <c r="L18" i="11"/>
  <c r="N8" i="11"/>
  <c r="AS20" i="11"/>
  <c r="O17" i="11"/>
  <c r="R3" i="11"/>
  <c r="R4" i="11"/>
  <c r="P17" i="11"/>
  <c r="Q16" i="11"/>
  <c r="N19" i="11"/>
  <c r="O3" i="11"/>
  <c r="O15" i="11"/>
  <c r="P11" i="11"/>
  <c r="P15" i="11"/>
  <c r="P18" i="11"/>
  <c r="Q9" i="11"/>
  <c r="Q17" i="11"/>
  <c r="M16" i="11"/>
  <c r="N17" i="11"/>
  <c r="AV4" i="11"/>
  <c r="W16" i="11"/>
  <c r="X19" i="11"/>
  <c r="AB16" i="11"/>
  <c r="AD9" i="11"/>
  <c r="AD18" i="11"/>
  <c r="Y9" i="11"/>
  <c r="AY6" i="11"/>
  <c r="AA9" i="11"/>
  <c r="AA18" i="11"/>
  <c r="AC7" i="11"/>
  <c r="AC16" i="11"/>
  <c r="AC22" i="11"/>
  <c r="BC19" i="11"/>
  <c r="S18" i="11"/>
  <c r="U20" i="11"/>
  <c r="U21" i="11"/>
  <c r="V4" i="11"/>
  <c r="W7" i="11"/>
  <c r="X15" i="11"/>
  <c r="AY4" i="11"/>
  <c r="AB6" i="11"/>
  <c r="AB12" i="11"/>
  <c r="AB15" i="11"/>
  <c r="AB17" i="11"/>
  <c r="AZ3" i="11"/>
  <c r="AD12" i="11"/>
  <c r="AD15" i="11"/>
  <c r="AD19" i="11"/>
  <c r="BB20" i="11"/>
  <c r="R18" i="11"/>
  <c r="R22" i="11"/>
  <c r="Y13" i="11"/>
  <c r="Y15" i="11"/>
  <c r="Z4" i="11"/>
  <c r="AY12" i="11"/>
  <c r="AA4" i="11"/>
  <c r="AA6" i="11"/>
  <c r="AA8" i="11"/>
  <c r="AB3" i="11"/>
  <c r="AC15" i="11"/>
  <c r="AD3" i="11"/>
  <c r="BC11" i="11"/>
  <c r="BC22" i="11"/>
  <c r="AE15" i="11"/>
  <c r="AE17" i="11"/>
  <c r="AE19" i="11"/>
  <c r="AF16" i="11"/>
  <c r="AF22" i="11"/>
  <c r="BC16" i="11"/>
  <c r="BB16" i="11"/>
  <c r="BB18" i="11"/>
  <c r="BB19" i="11"/>
  <c r="BC4" i="11"/>
  <c r="BC15" i="11"/>
  <c r="AZ4" i="11"/>
  <c r="BD9" i="11"/>
  <c r="BD16" i="11"/>
  <c r="BD18" i="11"/>
  <c r="BD20" i="11"/>
  <c r="BD22" i="11"/>
  <c r="AF17" i="11"/>
  <c r="BD15" i="11"/>
  <c r="BD19" i="11"/>
  <c r="A21" i="11"/>
  <c r="A20" i="11"/>
  <c r="BR5" i="13"/>
  <c r="O5" i="11"/>
  <c r="E5" i="11"/>
  <c r="AB5" i="13"/>
  <c r="N5" i="11"/>
  <c r="AK5" i="13"/>
  <c r="Y5" i="11"/>
  <c r="AV5" i="13"/>
  <c r="J5" i="11"/>
  <c r="AG5" i="13"/>
  <c r="R5" i="11"/>
  <c r="AA5" i="11"/>
  <c r="AX5" i="13"/>
  <c r="AW13" i="11"/>
  <c r="AX18" i="11"/>
  <c r="AV22" i="11"/>
  <c r="AW22" i="11"/>
  <c r="AV9" i="11"/>
  <c r="AX22" i="11"/>
  <c r="AW18" i="11"/>
  <c r="AR13" i="11"/>
  <c r="V16" i="11"/>
  <c r="U18" i="11"/>
  <c r="AS3" i="11"/>
  <c r="AR3" i="11"/>
  <c r="S21" i="11"/>
  <c r="S20" i="11"/>
  <c r="M13" i="11"/>
  <c r="P21" i="11"/>
  <c r="P20" i="11"/>
  <c r="AQ22" i="11"/>
  <c r="Y17" i="11"/>
  <c r="Y19" i="11"/>
  <c r="T12" i="11"/>
  <c r="O11" i="11"/>
  <c r="N7" i="11"/>
  <c r="AR8" i="11"/>
  <c r="X17" i="11"/>
  <c r="W18" i="11"/>
  <c r="AF21" i="11"/>
  <c r="AF20" i="11"/>
  <c r="W19" i="11"/>
  <c r="AE20" i="11"/>
  <c r="AE21" i="11"/>
  <c r="W17" i="11"/>
  <c r="T16" i="11"/>
  <c r="T11" i="11"/>
  <c r="Q21" i="11"/>
  <c r="Q20" i="11"/>
  <c r="O16" i="11"/>
  <c r="L16" i="11"/>
  <c r="AR17" i="11"/>
  <c r="AR12" i="11"/>
  <c r="Q5" i="11"/>
  <c r="V21" i="11"/>
  <c r="V20" i="11"/>
  <c r="X21" i="11"/>
  <c r="X20" i="11"/>
  <c r="M3" i="11"/>
  <c r="G210" i="5"/>
  <c r="K590" i="5"/>
  <c r="F590" i="6"/>
  <c r="J324" i="7"/>
  <c r="F210" i="5"/>
  <c r="K552" i="5"/>
  <c r="I552" i="5"/>
  <c r="G590" i="5"/>
  <c r="G248" i="5"/>
  <c r="H400" i="5"/>
  <c r="F400" i="5"/>
  <c r="F362" i="7"/>
  <c r="K362" i="7"/>
  <c r="I362" i="7"/>
  <c r="J400" i="5"/>
  <c r="F324" i="7"/>
  <c r="G96" i="8"/>
  <c r="F286" i="6"/>
  <c r="F590" i="5"/>
  <c r="I324" i="7"/>
  <c r="K248" i="5"/>
  <c r="I362" i="5"/>
  <c r="F248" i="5"/>
  <c r="H210" i="6"/>
  <c r="G58" i="7"/>
  <c r="I96" i="8"/>
  <c r="K210" i="6"/>
  <c r="K210" i="5"/>
  <c r="G210" i="6"/>
  <c r="K58" i="7"/>
  <c r="G476" i="6"/>
  <c r="J590" i="5"/>
  <c r="F210" i="6"/>
  <c r="J590" i="6"/>
  <c r="I590" i="5"/>
  <c r="K58" i="5"/>
  <c r="I210" i="5"/>
  <c r="J96" i="8"/>
  <c r="J286" i="6"/>
  <c r="J210" i="6"/>
  <c r="I590" i="6"/>
  <c r="J552" i="5"/>
  <c r="F362" i="5"/>
  <c r="J210" i="5"/>
  <c r="J476" i="6"/>
  <c r="G628" i="6"/>
  <c r="G552" i="5"/>
  <c r="K476" i="6"/>
  <c r="K400" i="5"/>
  <c r="K286" i="6"/>
  <c r="K362" i="5"/>
  <c r="H58" i="5"/>
  <c r="J58" i="7"/>
  <c r="I400" i="5"/>
  <c r="J58" i="5"/>
  <c r="H590" i="6"/>
  <c r="H362" i="5"/>
  <c r="H476" i="6"/>
  <c r="H362" i="7"/>
  <c r="F552" i="5"/>
  <c r="I248" i="5"/>
  <c r="H248" i="5"/>
  <c r="K590" i="6"/>
  <c r="H628" i="6"/>
  <c r="J628" i="6"/>
  <c r="H58" i="7"/>
  <c r="I58" i="5"/>
  <c r="J248" i="5"/>
  <c r="G590" i="6"/>
  <c r="H210" i="5"/>
  <c r="G286" i="6"/>
  <c r="I628" i="6"/>
  <c r="G362" i="5"/>
  <c r="F628" i="6"/>
  <c r="I476" i="6"/>
  <c r="H552" i="5"/>
  <c r="I286" i="6"/>
  <c r="J362" i="5"/>
  <c r="F476" i="6"/>
  <c r="I58" i="7"/>
  <c r="H324" i="7"/>
  <c r="G58" i="5"/>
  <c r="F58" i="7"/>
  <c r="J362" i="7"/>
  <c r="I210" i="6"/>
  <c r="G362" i="7"/>
  <c r="F58" i="5"/>
  <c r="H286" i="6"/>
  <c r="G324" i="7"/>
  <c r="G400" i="5"/>
  <c r="H590" i="5"/>
  <c r="K96" i="8"/>
  <c r="K628" i="6"/>
  <c r="H96" i="8"/>
  <c r="F96" i="8"/>
  <c r="K324" i="7"/>
  <c r="AF13" i="11" l="1"/>
  <c r="J4" i="11"/>
  <c r="E375" i="7"/>
  <c r="E146" i="5"/>
  <c r="E413" i="6"/>
  <c r="E181" i="5"/>
  <c r="E144" i="5"/>
  <c r="E597" i="6"/>
  <c r="E108" i="6"/>
  <c r="W13" i="11"/>
  <c r="T3" i="11"/>
  <c r="T4" i="11"/>
  <c r="G6" i="11"/>
  <c r="E251" i="6"/>
  <c r="X5" i="11"/>
  <c r="BD12" i="11"/>
  <c r="BD8" i="11"/>
  <c r="BD3" i="11"/>
  <c r="BA4" i="11"/>
  <c r="AA3" i="11"/>
  <c r="AV3" i="11"/>
  <c r="AN3" i="13"/>
  <c r="Q12" i="11"/>
  <c r="P7" i="11"/>
  <c r="O6" i="11"/>
  <c r="K9" i="11"/>
  <c r="K4" i="11"/>
  <c r="E6" i="11"/>
  <c r="AE4" i="11"/>
  <c r="BC3" i="11"/>
  <c r="BC6" i="11"/>
  <c r="BC8" i="11"/>
  <c r="AB11" i="11"/>
  <c r="Y7" i="11"/>
  <c r="Y3" i="11"/>
  <c r="W9" i="11"/>
  <c r="W4" i="11"/>
  <c r="AW7" i="11"/>
  <c r="U11" i="11"/>
  <c r="R6" i="11"/>
  <c r="Q4" i="11"/>
  <c r="N11" i="11"/>
  <c r="N9" i="11"/>
  <c r="N4" i="11"/>
  <c r="M6" i="11"/>
  <c r="L4" i="11"/>
  <c r="AT4" i="11"/>
  <c r="AR9" i="11"/>
  <c r="AO6" i="11"/>
  <c r="AO7" i="11"/>
  <c r="I11" i="11"/>
  <c r="G12" i="11"/>
  <c r="AL8" i="11"/>
  <c r="AK8" i="11"/>
  <c r="AK4" i="11"/>
  <c r="E517" i="5"/>
  <c r="E213" i="5"/>
  <c r="E250" i="6"/>
  <c r="E554" i="5"/>
  <c r="E364" i="5"/>
  <c r="E445" i="6"/>
  <c r="E744" i="5"/>
  <c r="W3" i="11"/>
  <c r="Z14" i="11"/>
  <c r="Z13" i="11"/>
  <c r="AE11" i="11"/>
  <c r="AE9" i="11"/>
  <c r="Y8" i="11"/>
  <c r="W12" i="11"/>
  <c r="W6" i="11"/>
  <c r="AT5" i="13"/>
  <c r="V6" i="11"/>
  <c r="V7" i="11"/>
  <c r="BT5" i="13"/>
  <c r="AY5" i="13"/>
  <c r="AB4" i="11"/>
  <c r="AA11" i="11"/>
  <c r="AY11" i="11"/>
  <c r="Z11" i="11"/>
  <c r="AD11" i="11"/>
  <c r="Z6" i="11"/>
  <c r="AW6" i="11"/>
  <c r="AD4" i="11"/>
  <c r="AW4" i="11"/>
  <c r="T6" i="11"/>
  <c r="S9" i="11"/>
  <c r="Q8" i="11"/>
  <c r="P5" i="11"/>
  <c r="P12" i="11"/>
  <c r="O13" i="11"/>
  <c r="AK6" i="13"/>
  <c r="BJ5" i="13"/>
  <c r="AH5" i="13"/>
  <c r="E589" i="5"/>
  <c r="E134" i="7"/>
  <c r="E552" i="6"/>
  <c r="BD6" i="11"/>
  <c r="BD7" i="11"/>
  <c r="BB11" i="11"/>
  <c r="AZ12" i="11"/>
  <c r="Y6" i="11"/>
  <c r="AV8" i="11"/>
  <c r="AV7" i="11"/>
  <c r="T8" i="11"/>
  <c r="S4" i="11"/>
  <c r="R7" i="11"/>
  <c r="Q6" i="11"/>
  <c r="O9" i="11"/>
  <c r="O8" i="11"/>
  <c r="M8" i="11"/>
  <c r="AT6" i="11"/>
  <c r="AQ9" i="11"/>
  <c r="AQ7" i="11"/>
  <c r="E57" i="7"/>
  <c r="E67" i="7"/>
  <c r="E141" i="5"/>
  <c r="E219" i="7"/>
  <c r="E559" i="5"/>
  <c r="E257" i="6"/>
  <c r="E295" i="5"/>
  <c r="E475" i="6"/>
  <c r="BC13" i="11"/>
  <c r="BB9" i="11"/>
  <c r="BA12" i="11"/>
  <c r="AB9" i="11"/>
  <c r="AB13" i="11"/>
  <c r="AY13" i="11"/>
  <c r="X9" i="11"/>
  <c r="AV13" i="11"/>
  <c r="R13" i="11"/>
  <c r="P9" i="11"/>
  <c r="M9" i="11"/>
  <c r="M11" i="11"/>
  <c r="AT12" i="11"/>
  <c r="AO8" i="11"/>
  <c r="E11" i="11"/>
  <c r="E13" i="11"/>
  <c r="E98" i="7"/>
  <c r="E213" i="7"/>
  <c r="E669" i="5"/>
  <c r="E326" i="6"/>
  <c r="E209" i="6"/>
  <c r="E361" i="7"/>
  <c r="E741" i="5"/>
  <c r="E438" i="6"/>
  <c r="E171" i="7"/>
  <c r="E593" i="5"/>
  <c r="E630" i="6"/>
  <c r="E594" i="5"/>
  <c r="E404" i="5"/>
  <c r="E704" i="5"/>
  <c r="E175" i="7"/>
  <c r="E551" i="5"/>
  <c r="E22" i="8"/>
  <c r="E99" i="8"/>
  <c r="E403" i="6"/>
  <c r="E670" i="5"/>
  <c r="BB4" i="11"/>
  <c r="AB7" i="11"/>
  <c r="AB8" i="11"/>
  <c r="AY7" i="11"/>
  <c r="AY8" i="11"/>
  <c r="Z7" i="11"/>
  <c r="X3" i="11"/>
  <c r="W8" i="11"/>
  <c r="AN7" i="13"/>
  <c r="P8" i="11"/>
  <c r="M5" i="11"/>
  <c r="AQ8" i="11"/>
  <c r="K6" i="11"/>
  <c r="F8" i="11"/>
  <c r="I39" i="9"/>
  <c r="AE23" i="13" s="1"/>
  <c r="E305" i="5"/>
  <c r="E88" i="9"/>
  <c r="E237" i="5"/>
  <c r="F49" i="9"/>
  <c r="AB33" i="13" s="1"/>
  <c r="E125" i="5"/>
  <c r="G42" i="9"/>
  <c r="E156" i="5"/>
  <c r="H89" i="9"/>
  <c r="BH32" i="13" s="1"/>
  <c r="E542" i="5"/>
  <c r="J91" i="9"/>
  <c r="BJ34" i="13" s="1"/>
  <c r="E620" i="5"/>
  <c r="E203" i="5"/>
  <c r="D92" i="9"/>
  <c r="BD35" i="13" s="1"/>
  <c r="F93" i="9"/>
  <c r="BF36" i="13" s="1"/>
  <c r="E394" i="5"/>
  <c r="I43" i="9"/>
  <c r="E309" i="5"/>
  <c r="H43" i="9"/>
  <c r="E271" i="5"/>
  <c r="H91" i="9"/>
  <c r="BH34" i="13" s="1"/>
  <c r="E544" i="5"/>
  <c r="I47" i="9"/>
  <c r="E313" i="5"/>
  <c r="J86" i="9"/>
  <c r="E615" i="5"/>
  <c r="J82" i="9"/>
  <c r="BJ25" i="13" s="1"/>
  <c r="E611" i="5"/>
  <c r="G48" i="9"/>
  <c r="AC32" i="13" s="1"/>
  <c r="E162" i="5"/>
  <c r="G38" i="9"/>
  <c r="AC22" i="13" s="1"/>
  <c r="E152" i="5"/>
  <c r="H36" i="9"/>
  <c r="AD20" i="13" s="1"/>
  <c r="E264" i="5"/>
  <c r="K91" i="9"/>
  <c r="BK34" i="13" s="1"/>
  <c r="E658" i="5"/>
  <c r="F89" i="9"/>
  <c r="BF32" i="13" s="1"/>
  <c r="E390" i="5"/>
  <c r="L47" i="9"/>
  <c r="AH31" i="13" s="1"/>
  <c r="E503" i="5"/>
  <c r="N89" i="9"/>
  <c r="BN32" i="13" s="1"/>
  <c r="E770" i="5"/>
  <c r="M86" i="9"/>
  <c r="E729" i="5"/>
  <c r="BI29" i="13"/>
  <c r="AP18" i="11"/>
  <c r="E79" i="9"/>
  <c r="BE22" i="13" s="1"/>
  <c r="E228" i="5"/>
  <c r="AQ19" i="11"/>
  <c r="AO18" i="11"/>
  <c r="E761" i="5"/>
  <c r="E724" i="5"/>
  <c r="E689" i="5"/>
  <c r="E616" i="5"/>
  <c r="E418" i="5"/>
  <c r="E190" i="5"/>
  <c r="E267" i="5"/>
  <c r="E118" i="5"/>
  <c r="D53" i="5"/>
  <c r="D49" i="5"/>
  <c r="D45" i="5"/>
  <c r="D508" i="5"/>
  <c r="L52" i="9" s="1"/>
  <c r="AH36" i="13" s="1"/>
  <c r="D464" i="5"/>
  <c r="D160" i="5"/>
  <c r="D496" i="5"/>
  <c r="D195" i="5"/>
  <c r="D737" i="5"/>
  <c r="D585" i="5"/>
  <c r="D243" i="5"/>
  <c r="D621" i="5"/>
  <c r="D393" i="5"/>
  <c r="D388" i="5"/>
  <c r="D538" i="5"/>
  <c r="D233" i="5"/>
  <c r="D612" i="5"/>
  <c r="D725" i="5"/>
  <c r="D383" i="5"/>
  <c r="D609" i="5"/>
  <c r="D608" i="5"/>
  <c r="AO12" i="11"/>
  <c r="AL17" i="11"/>
  <c r="I4" i="11"/>
  <c r="E687" i="5"/>
  <c r="E577" i="5"/>
  <c r="E416" i="5"/>
  <c r="E392" i="5"/>
  <c r="E234" i="5"/>
  <c r="E462" i="5"/>
  <c r="E348" i="5"/>
  <c r="E265" i="5"/>
  <c r="E116" i="5"/>
  <c r="D44" i="5"/>
  <c r="D354" i="5"/>
  <c r="D164" i="5"/>
  <c r="G50" i="9" s="1"/>
  <c r="AC34" i="13" s="1"/>
  <c r="D275" i="5"/>
  <c r="D350" i="5"/>
  <c r="D501" i="5"/>
  <c r="D494" i="5"/>
  <c r="D304" i="5"/>
  <c r="D493" i="5"/>
  <c r="L37" i="9" s="1"/>
  <c r="AH21" i="13" s="1"/>
  <c r="D198" i="5"/>
  <c r="D699" i="5"/>
  <c r="D698" i="5"/>
  <c r="D735" i="5"/>
  <c r="D583" i="5"/>
  <c r="D241" i="5"/>
  <c r="D696" i="5"/>
  <c r="D239" i="5"/>
  <c r="D574" i="5"/>
  <c r="D231" i="5"/>
  <c r="D723" i="5"/>
  <c r="D381" i="5"/>
  <c r="D721" i="5"/>
  <c r="AU19" i="11"/>
  <c r="AM20" i="11"/>
  <c r="E15" i="11"/>
  <c r="E731" i="5"/>
  <c r="E576" i="5"/>
  <c r="E380" i="5"/>
  <c r="E458" i="5"/>
  <c r="E347" i="5"/>
  <c r="E307" i="5"/>
  <c r="E114" i="5"/>
  <c r="D312" i="5"/>
  <c r="D697" i="5"/>
  <c r="D238" i="5"/>
  <c r="D651" i="5"/>
  <c r="D536" i="5"/>
  <c r="D685" i="5"/>
  <c r="E768" i="5"/>
  <c r="E389" i="5"/>
  <c r="AR18" i="11"/>
  <c r="E379" i="5"/>
  <c r="AS15" i="11"/>
  <c r="AS16" i="11"/>
  <c r="I17" i="11"/>
  <c r="J18" i="11"/>
  <c r="E646" i="5"/>
  <c r="E572" i="5"/>
  <c r="E539" i="5"/>
  <c r="E230" i="5"/>
  <c r="D466" i="5"/>
  <c r="D272" i="5"/>
  <c r="D498" i="5"/>
  <c r="L86" i="9"/>
  <c r="D387" i="5"/>
  <c r="D650" i="5"/>
  <c r="D532" i="5"/>
  <c r="AT20" i="11"/>
  <c r="J9" i="11"/>
  <c r="I16" i="11"/>
  <c r="E728" i="5"/>
  <c r="E571" i="5"/>
  <c r="E467" i="5"/>
  <c r="E302" i="5"/>
  <c r="E129" i="5"/>
  <c r="D357" i="5"/>
  <c r="D274" i="5"/>
  <c r="E274" i="5" s="1"/>
  <c r="D78" i="5"/>
  <c r="D342" i="5"/>
  <c r="D341" i="5"/>
  <c r="D192" i="5"/>
  <c r="D774" i="5"/>
  <c r="D657" i="5"/>
  <c r="D429" i="5"/>
  <c r="D235" i="5"/>
  <c r="D765" i="5"/>
  <c r="D385" i="5"/>
  <c r="D763" i="5"/>
  <c r="D421" i="5"/>
  <c r="D762" i="5"/>
  <c r="D382" i="5"/>
  <c r="D647" i="5"/>
  <c r="J17" i="11"/>
  <c r="AQ6" i="11"/>
  <c r="E8" i="11"/>
  <c r="AK20" i="11"/>
  <c r="AS12" i="11"/>
  <c r="D11" i="11"/>
  <c r="AP17" i="11"/>
  <c r="AQ4" i="11"/>
  <c r="AS8" i="11"/>
  <c r="K20" i="11"/>
  <c r="K21" i="11"/>
  <c r="AT17" i="11"/>
  <c r="J3" i="11"/>
  <c r="E22" i="11"/>
  <c r="AN19" i="11"/>
  <c r="E22" i="7"/>
  <c r="E364" i="7"/>
  <c r="E478" i="6"/>
  <c r="E362" i="6"/>
  <c r="E58" i="6"/>
  <c r="E285" i="6"/>
  <c r="E247" i="7"/>
  <c r="E134" i="6"/>
  <c r="AC5" i="11"/>
  <c r="BO6" i="13"/>
  <c r="BK5" i="13"/>
  <c r="E361" i="6"/>
  <c r="E19" i="6"/>
  <c r="BD11" i="11"/>
  <c r="BC9" i="11"/>
  <c r="BC7" i="11"/>
  <c r="AD8" i="11"/>
  <c r="AD7" i="11"/>
  <c r="BA7" i="11"/>
  <c r="BA9" i="11"/>
  <c r="BS8" i="13"/>
  <c r="AZ9" i="11"/>
  <c r="AZ11" i="11"/>
  <c r="AX7" i="13"/>
  <c r="Y11" i="11"/>
  <c r="Y12" i="11"/>
  <c r="Y10" i="11"/>
  <c r="AV11" i="11"/>
  <c r="AQ5" i="13"/>
  <c r="T9" i="11"/>
  <c r="T13" i="11"/>
  <c r="T7" i="11"/>
  <c r="R12" i="11"/>
  <c r="R8" i="11"/>
  <c r="R9" i="11"/>
  <c r="Q13" i="11"/>
  <c r="P13" i="11"/>
  <c r="O7" i="11"/>
  <c r="L7" i="11"/>
  <c r="AS11" i="11"/>
  <c r="AP12" i="11"/>
  <c r="AO4" i="11"/>
  <c r="K7" i="11"/>
  <c r="AG8" i="13"/>
  <c r="AM7" i="11"/>
  <c r="AL13" i="11"/>
  <c r="F7" i="11"/>
  <c r="E402" i="6"/>
  <c r="E402" i="5"/>
  <c r="E400" i="5"/>
  <c r="E666" i="5"/>
  <c r="E628" i="5"/>
  <c r="E412" i="6"/>
  <c r="E336" i="5"/>
  <c r="E70" i="7"/>
  <c r="E67" i="8"/>
  <c r="E29" i="7"/>
  <c r="E295" i="6"/>
  <c r="E29" i="6"/>
  <c r="E260" i="6"/>
  <c r="AC8" i="11"/>
  <c r="AC4" i="11"/>
  <c r="AC3" i="11"/>
  <c r="AX4" i="11"/>
  <c r="AP10" i="11"/>
  <c r="BH5" i="13"/>
  <c r="E487" i="6"/>
  <c r="E69" i="7"/>
  <c r="E411" i="6"/>
  <c r="E639" i="5"/>
  <c r="E105" i="7"/>
  <c r="E371" i="7"/>
  <c r="E750" i="5"/>
  <c r="E408" i="5"/>
  <c r="E332" i="7"/>
  <c r="E636" i="5"/>
  <c r="E369" i="6"/>
  <c r="E103" i="7"/>
  <c r="E27" i="6"/>
  <c r="E103" i="8"/>
  <c r="E369" i="5"/>
  <c r="E634" i="6"/>
  <c r="E633" i="5"/>
  <c r="E175" i="6"/>
  <c r="E99" i="7"/>
  <c r="E440" i="6"/>
  <c r="E630" i="5"/>
  <c r="E212" i="5"/>
  <c r="E71" i="7"/>
  <c r="E673" i="5"/>
  <c r="E551" i="6"/>
  <c r="E518" i="6"/>
  <c r="E517" i="6"/>
  <c r="E23" i="6"/>
  <c r="E136" i="5"/>
  <c r="E58" i="8"/>
  <c r="E286" i="6"/>
  <c r="E176" i="5"/>
  <c r="E296" i="6"/>
  <c r="E527" i="5"/>
  <c r="BB5" i="11"/>
  <c r="BB7" i="11"/>
  <c r="AC11" i="11"/>
  <c r="X4" i="11"/>
  <c r="X6" i="11"/>
  <c r="BQ5" i="13"/>
  <c r="AX12" i="11"/>
  <c r="AX3" i="11"/>
  <c r="U12" i="11"/>
  <c r="S11" i="11"/>
  <c r="S6" i="11"/>
  <c r="S8" i="11"/>
  <c r="S12" i="11"/>
  <c r="S7" i="11"/>
  <c r="L8" i="11"/>
  <c r="AN12" i="11"/>
  <c r="H4" i="11"/>
  <c r="G8" i="11"/>
  <c r="E640" i="6"/>
  <c r="E712" i="5"/>
  <c r="E179" i="7"/>
  <c r="E365" i="7"/>
  <c r="E555" i="5"/>
  <c r="E60" i="7"/>
  <c r="E288" i="6"/>
  <c r="E98" i="6"/>
  <c r="E590" i="6"/>
  <c r="E172" i="6"/>
  <c r="E96" i="8"/>
  <c r="E58" i="7"/>
  <c r="E590" i="5"/>
  <c r="E286" i="7"/>
  <c r="E210" i="6"/>
  <c r="E323" i="6"/>
  <c r="E627" i="6"/>
  <c r="E133" i="6"/>
  <c r="E57" i="6"/>
  <c r="E57" i="8"/>
  <c r="E627" i="5"/>
  <c r="E223" i="7"/>
  <c r="E489" i="6"/>
  <c r="E603" i="5"/>
  <c r="E110" i="8"/>
  <c r="E299" i="7"/>
  <c r="E451" i="6"/>
  <c r="E224" i="7"/>
  <c r="E71" i="6"/>
  <c r="E476" i="5"/>
  <c r="E447" i="6"/>
  <c r="E747" i="5"/>
  <c r="E366" i="7"/>
  <c r="E526" i="6"/>
  <c r="E639" i="6"/>
  <c r="E332" i="6"/>
  <c r="E256" i="5"/>
  <c r="E66" i="5"/>
  <c r="E251" i="7"/>
  <c r="E631" i="6"/>
  <c r="E327" i="6"/>
  <c r="E441" i="5"/>
  <c r="AE12" i="11"/>
  <c r="BB3" i="11"/>
  <c r="AX6" i="11"/>
  <c r="AX13" i="11"/>
  <c r="AP8" i="11"/>
  <c r="AO9" i="11"/>
  <c r="AO13" i="11"/>
  <c r="AO3" i="11"/>
  <c r="AN4" i="11"/>
  <c r="C9" i="11"/>
  <c r="E375" i="5"/>
  <c r="E185" i="6"/>
  <c r="E527" i="6"/>
  <c r="E109" i="8"/>
  <c r="E337" i="5"/>
  <c r="E603" i="6"/>
  <c r="E375" i="6"/>
  <c r="E109" i="6"/>
  <c r="E374" i="7"/>
  <c r="E678" i="5"/>
  <c r="E526" i="5"/>
  <c r="E336" i="7"/>
  <c r="E412" i="5"/>
  <c r="E298" i="5"/>
  <c r="E488" i="6"/>
  <c r="E602" i="5"/>
  <c r="E298" i="7"/>
  <c r="E108" i="7"/>
  <c r="E68" i="7"/>
  <c r="E752" i="5"/>
  <c r="E600" i="5"/>
  <c r="E182" i="5"/>
  <c r="E67" i="5"/>
  <c r="E637" i="5"/>
  <c r="E257" i="7"/>
  <c r="E523" i="6"/>
  <c r="E143" i="6"/>
  <c r="E713" i="5"/>
  <c r="E637" i="6"/>
  <c r="E485" i="5"/>
  <c r="E675" i="5"/>
  <c r="E561" i="5"/>
  <c r="E711" i="5"/>
  <c r="E99" i="6"/>
  <c r="E479" i="6"/>
  <c r="E631" i="5"/>
  <c r="E250" i="7"/>
  <c r="E174" i="6"/>
  <c r="E212" i="7"/>
  <c r="E20" i="7"/>
  <c r="E324" i="6"/>
  <c r="E324" i="5"/>
  <c r="E247" i="6"/>
  <c r="E437" i="6"/>
  <c r="E475" i="5"/>
  <c r="E323" i="7"/>
  <c r="E703" i="5"/>
  <c r="E513" i="5"/>
  <c r="E399" i="5"/>
  <c r="E437" i="5"/>
  <c r="E95" i="7"/>
  <c r="E223" i="6"/>
  <c r="E185" i="5"/>
  <c r="E443" i="6"/>
  <c r="E101" i="8"/>
  <c r="E595" i="5"/>
  <c r="E405" i="5"/>
  <c r="E261" i="6"/>
  <c r="E299" i="5"/>
  <c r="E28" i="7"/>
  <c r="E560" i="6"/>
  <c r="X7" i="11"/>
  <c r="X8" i="11"/>
  <c r="AX9" i="11"/>
  <c r="AR5" i="13"/>
  <c r="U4" i="11"/>
  <c r="U3" i="11"/>
  <c r="U6" i="11"/>
  <c r="S3" i="11"/>
  <c r="AS13" i="11"/>
  <c r="AL4" i="11"/>
  <c r="F11" i="11"/>
  <c r="E12" i="11"/>
  <c r="AE5" i="13"/>
  <c r="H6" i="11"/>
  <c r="G4" i="11"/>
  <c r="E32" i="6"/>
  <c r="E640" i="5"/>
  <c r="E754" i="5"/>
  <c r="E563" i="5"/>
  <c r="E598" i="5"/>
  <c r="E142" i="6"/>
  <c r="E446" i="5"/>
  <c r="E484" i="6"/>
  <c r="E331" i="5"/>
  <c r="E369" i="7"/>
  <c r="E407" i="6"/>
  <c r="E481" i="6"/>
  <c r="E367" i="6"/>
  <c r="E63" i="6"/>
  <c r="E177" i="7"/>
  <c r="E329" i="5"/>
  <c r="E98" i="8"/>
  <c r="E706" i="5"/>
  <c r="AC9" i="11"/>
  <c r="AC13" i="11"/>
  <c r="AC6" i="11"/>
  <c r="X12" i="11"/>
  <c r="AW9" i="11"/>
  <c r="AW8" i="11"/>
  <c r="AW12" i="11"/>
  <c r="AW3" i="11"/>
  <c r="U13" i="11"/>
  <c r="U7" i="11"/>
  <c r="U14" i="11"/>
  <c r="AS7" i="11"/>
  <c r="H11" i="11"/>
  <c r="H7" i="11"/>
  <c r="H8" i="11"/>
  <c r="E715" i="5"/>
  <c r="E64" i="7"/>
  <c r="E177" i="6"/>
  <c r="E671" i="5"/>
  <c r="E33" i="6"/>
  <c r="E256" i="7"/>
  <c r="E136" i="7"/>
  <c r="E63" i="5"/>
  <c r="E25" i="6"/>
  <c r="AX7" i="11"/>
  <c r="L9" i="11"/>
  <c r="BL4" i="13"/>
  <c r="AP7" i="11"/>
  <c r="AP14" i="11"/>
  <c r="I7" i="11"/>
  <c r="AF5" i="13"/>
  <c r="AD5" i="13"/>
  <c r="AK13" i="11"/>
  <c r="AK9" i="11"/>
  <c r="F6" i="11"/>
  <c r="F9" i="11"/>
  <c r="E9" i="11"/>
  <c r="E259" i="7"/>
  <c r="E449" i="6"/>
  <c r="E297" i="7"/>
  <c r="E217" i="7"/>
  <c r="E101" i="6"/>
  <c r="E101" i="5"/>
  <c r="E288" i="7"/>
  <c r="E516" i="6"/>
  <c r="E22" i="6"/>
  <c r="E326" i="5"/>
  <c r="E136" i="6"/>
  <c r="E440" i="5"/>
  <c r="E221" i="7"/>
  <c r="E253" i="6"/>
  <c r="E176" i="7"/>
  <c r="E556" i="5"/>
  <c r="E366" i="5"/>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113"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AP5" i="13"/>
  <c r="E53" i="8"/>
  <c r="E48" i="5"/>
  <c r="L51" i="9"/>
  <c r="AH35" i="13" s="1"/>
  <c r="E507" i="5"/>
  <c r="N47" i="9"/>
  <c r="E85" i="6"/>
  <c r="K47" i="9"/>
  <c r="E465" i="5"/>
  <c r="AC21" i="11"/>
  <c r="AS5" i="13"/>
  <c r="BO5" i="13"/>
  <c r="E318" i="7"/>
  <c r="E579" i="6"/>
  <c r="E53" i="6"/>
  <c r="E163" i="5"/>
  <c r="D40" i="5"/>
  <c r="D167" i="7"/>
  <c r="AC20" i="11"/>
  <c r="BG5" i="13"/>
  <c r="Z17" i="11"/>
  <c r="E88" i="8"/>
  <c r="E607" i="6"/>
  <c r="E126" i="6"/>
  <c r="E52" i="6"/>
  <c r="M52" i="9"/>
  <c r="AI36" i="13" s="1"/>
  <c r="T51" i="9"/>
  <c r="AP35" i="13" s="1"/>
  <c r="E317" i="6"/>
  <c r="O53" i="9"/>
  <c r="E129" i="6"/>
  <c r="W21" i="11"/>
  <c r="BP5" i="13"/>
  <c r="E125" i="7"/>
  <c r="E356" i="6"/>
  <c r="U52" i="9"/>
  <c r="AQ36" i="13" s="1"/>
  <c r="J52" i="9"/>
  <c r="AF36" i="13" s="1"/>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I742" i="5"/>
  <c r="K248" i="7"/>
  <c r="I58" i="6"/>
  <c r="G552" i="6"/>
  <c r="H438" i="5"/>
  <c r="J20" i="6"/>
  <c r="F476" i="5"/>
  <c r="I172" i="7"/>
  <c r="I96" i="6"/>
  <c r="F20" i="7"/>
  <c r="J286" i="5"/>
  <c r="I438" i="5"/>
  <c r="H134" i="7"/>
  <c r="J324" i="6"/>
  <c r="K324" i="6"/>
  <c r="F96" i="5"/>
  <c r="H20" i="5"/>
  <c r="G514" i="5"/>
  <c r="J210" i="7"/>
  <c r="I362" i="6"/>
  <c r="I134" i="7"/>
  <c r="K514" i="5"/>
  <c r="K134" i="6"/>
  <c r="H666" i="5"/>
  <c r="J514" i="5"/>
  <c r="K362" i="6"/>
  <c r="G286" i="5"/>
  <c r="K210" i="7"/>
  <c r="J362" i="6"/>
  <c r="H438" i="6"/>
  <c r="J134" i="7"/>
  <c r="J172" i="5"/>
  <c r="G400" i="6"/>
  <c r="K476" i="5"/>
  <c r="K438" i="6"/>
  <c r="H20" i="7"/>
  <c r="F20" i="8"/>
  <c r="G324" i="6"/>
  <c r="G96" i="6"/>
  <c r="F134" i="7"/>
  <c r="F324" i="5"/>
  <c r="J248" i="6"/>
  <c r="G58" i="8"/>
  <c r="F172" i="7"/>
  <c r="F286" i="5"/>
  <c r="G514" i="6"/>
  <c r="J96" i="7"/>
  <c r="H514" i="6"/>
  <c r="H742" i="5"/>
  <c r="I20" i="7"/>
  <c r="H552" i="6"/>
  <c r="G96" i="7"/>
  <c r="K324" i="5"/>
  <c r="K400" i="6"/>
  <c r="F20" i="5"/>
  <c r="K704" i="5"/>
  <c r="G666" i="5"/>
  <c r="K742" i="5"/>
  <c r="G210" i="7"/>
  <c r="J20" i="8"/>
  <c r="F400" i="6"/>
  <c r="F514" i="6"/>
  <c r="K248" i="6"/>
  <c r="I286" i="5"/>
  <c r="K20" i="6"/>
  <c r="H96" i="6"/>
  <c r="J248" i="7"/>
  <c r="G134" i="6"/>
  <c r="K172" i="6"/>
  <c r="H134" i="5"/>
  <c r="G134" i="5"/>
  <c r="H324" i="5"/>
  <c r="J286" i="7"/>
  <c r="J742" i="5"/>
  <c r="K666" i="5"/>
  <c r="H58" i="8"/>
  <c r="K20" i="7"/>
  <c r="I172" i="5"/>
  <c r="I20" i="5"/>
  <c r="I58" i="8"/>
  <c r="H172" i="6"/>
  <c r="H324" i="6"/>
  <c r="K58" i="8"/>
  <c r="J704" i="5"/>
  <c r="F172" i="6"/>
  <c r="G742" i="5"/>
  <c r="F172" i="5"/>
  <c r="G704" i="5"/>
  <c r="J476" i="5"/>
  <c r="J96" i="6"/>
  <c r="G438" i="6"/>
  <c r="J628" i="5"/>
  <c r="I400" i="6"/>
  <c r="J666" i="5"/>
  <c r="I96" i="7"/>
  <c r="I438" i="6"/>
  <c r="I248" i="7"/>
  <c r="K134" i="5"/>
  <c r="I20" i="6"/>
  <c r="F438" i="5"/>
  <c r="G172" i="7"/>
  <c r="J514" i="6"/>
  <c r="K438" i="5"/>
  <c r="K96" i="7"/>
  <c r="F58" i="8"/>
  <c r="G476" i="5"/>
  <c r="J58" i="8"/>
  <c r="G96" i="5"/>
  <c r="J438" i="5"/>
  <c r="G248" i="6"/>
  <c r="I514" i="6"/>
  <c r="I96" i="5"/>
  <c r="K20" i="5"/>
  <c r="G58" i="6"/>
  <c r="G172" i="6"/>
  <c r="H248" i="7"/>
  <c r="F134" i="5"/>
  <c r="J172" i="6"/>
  <c r="F210" i="7"/>
  <c r="I248" i="6"/>
  <c r="J134" i="6"/>
  <c r="K134" i="7"/>
  <c r="F742" i="5"/>
  <c r="I210" i="7"/>
  <c r="F628" i="5"/>
  <c r="J552" i="6"/>
  <c r="I134" i="5"/>
  <c r="K96" i="5"/>
  <c r="H210" i="7"/>
  <c r="J134" i="5"/>
  <c r="G628" i="5"/>
  <c r="I628" i="5"/>
  <c r="K628" i="5"/>
  <c r="J20" i="7"/>
  <c r="J324" i="5"/>
  <c r="H172" i="7"/>
  <c r="I704" i="5"/>
  <c r="H400" i="6"/>
  <c r="G248" i="7"/>
  <c r="F324" i="6"/>
  <c r="F362" i="6"/>
  <c r="H58" i="6"/>
  <c r="F248" i="6"/>
  <c r="I286" i="7"/>
  <c r="F248" i="7"/>
  <c r="J96" i="5"/>
  <c r="G134" i="7"/>
  <c r="K172" i="7"/>
  <c r="G286" i="7"/>
  <c r="K172" i="5"/>
  <c r="J20" i="5"/>
  <c r="G20" i="6"/>
  <c r="I172" i="6"/>
  <c r="F96" i="6"/>
  <c r="K20" i="8"/>
  <c r="F438" i="6"/>
  <c r="K58" i="6"/>
  <c r="F96" i="7"/>
  <c r="H172" i="5"/>
  <c r="K286" i="5"/>
  <c r="F514" i="5"/>
  <c r="F666" i="5"/>
  <c r="H248" i="6"/>
  <c r="F20" i="6"/>
  <c r="H628" i="5"/>
  <c r="G362" i="6"/>
  <c r="I324" i="6"/>
  <c r="J172" i="7"/>
  <c r="I514" i="5"/>
  <c r="K552" i="6"/>
  <c r="I552" i="6"/>
  <c r="G172" i="5"/>
  <c r="F134" i="6"/>
  <c r="J58" i="6"/>
  <c r="H514" i="5"/>
  <c r="J438" i="6"/>
  <c r="H704" i="5"/>
  <c r="F704" i="5"/>
  <c r="K286" i="7"/>
  <c r="H476" i="5"/>
  <c r="G20" i="5"/>
  <c r="H96" i="5"/>
  <c r="H286" i="7"/>
  <c r="I324" i="5"/>
  <c r="G20" i="8"/>
  <c r="I476" i="5"/>
  <c r="K96" i="6"/>
  <c r="H286" i="5"/>
  <c r="I20" i="8"/>
  <c r="F552" i="6"/>
  <c r="I134" i="6"/>
  <c r="H20" i="6"/>
  <c r="F286" i="7"/>
  <c r="H96" i="7"/>
  <c r="H362" i="6"/>
  <c r="G20" i="7"/>
  <c r="I666" i="5"/>
  <c r="K514" i="6"/>
  <c r="H20" i="8"/>
  <c r="F58" i="6"/>
  <c r="G438" i="5"/>
  <c r="H134" i="6"/>
  <c r="G324" i="5"/>
  <c r="J400" i="6"/>
  <c r="L94" i="9" l="1"/>
  <c r="E699" i="5"/>
  <c r="E20" i="11"/>
  <c r="F84" i="9"/>
  <c r="E385" i="5"/>
  <c r="J38" i="9"/>
  <c r="AF22" i="13" s="1"/>
  <c r="E342" i="5"/>
  <c r="L42" i="9"/>
  <c r="E498" i="5"/>
  <c r="H83" i="9"/>
  <c r="E536" i="5"/>
  <c r="F80" i="9"/>
  <c r="BF23" i="13" s="1"/>
  <c r="E381" i="5"/>
  <c r="M92" i="9"/>
  <c r="BM35" i="13" s="1"/>
  <c r="E735" i="5"/>
  <c r="J46" i="9"/>
  <c r="E350" i="5"/>
  <c r="F87" i="9"/>
  <c r="E388" i="5"/>
  <c r="E86" i="9"/>
  <c r="E235" i="5"/>
  <c r="E89" i="9"/>
  <c r="BE32" i="13" s="1"/>
  <c r="E238" i="5"/>
  <c r="E21" i="11"/>
  <c r="E123" i="5"/>
  <c r="N84" i="9"/>
  <c r="E765" i="5"/>
  <c r="E40" i="9"/>
  <c r="AA24" i="13" s="1"/>
  <c r="E78" i="5"/>
  <c r="H44" i="9"/>
  <c r="E272" i="5"/>
  <c r="K84" i="9"/>
  <c r="E651" i="5"/>
  <c r="E723" i="5"/>
  <c r="M80" i="9"/>
  <c r="BM23" i="13" s="1"/>
  <c r="L93" i="9"/>
  <c r="BL36" i="13" s="1"/>
  <c r="E698" i="5"/>
  <c r="H47" i="9"/>
  <c r="E275" i="5"/>
  <c r="J79" i="9"/>
  <c r="BJ22" i="13" s="1"/>
  <c r="E608" i="5"/>
  <c r="F92" i="9"/>
  <c r="BF35" i="13" s="1"/>
  <c r="E393" i="5"/>
  <c r="K46" i="9"/>
  <c r="E464" i="5"/>
  <c r="AE31" i="13"/>
  <c r="H21" i="11"/>
  <c r="H20" i="11"/>
  <c r="AC26" i="13"/>
  <c r="F15" i="11"/>
  <c r="E164" i="5"/>
  <c r="K80" i="9"/>
  <c r="BK23" i="13" s="1"/>
  <c r="E647" i="5"/>
  <c r="G90" i="9"/>
  <c r="BG33" i="13" s="1"/>
  <c r="E429" i="5"/>
  <c r="J53" i="9"/>
  <c r="E357" i="5"/>
  <c r="L92" i="9"/>
  <c r="BL35" i="13" s="1"/>
  <c r="E697" i="5"/>
  <c r="I83" i="9"/>
  <c r="E574" i="5"/>
  <c r="D87" i="9"/>
  <c r="E198" i="5"/>
  <c r="F82" i="9"/>
  <c r="BF25" i="13" s="1"/>
  <c r="E383" i="5"/>
  <c r="E94" i="9"/>
  <c r="E243" i="5"/>
  <c r="J92" i="9"/>
  <c r="BJ35" i="13" s="1"/>
  <c r="E621" i="5"/>
  <c r="F81" i="9"/>
  <c r="BF24" i="13" s="1"/>
  <c r="E382" i="5"/>
  <c r="K90" i="9"/>
  <c r="BK33" i="13" s="1"/>
  <c r="E657" i="5"/>
  <c r="H79" i="9"/>
  <c r="BH22" i="13" s="1"/>
  <c r="E532" i="5"/>
  <c r="E90" i="9"/>
  <c r="BE33" i="13" s="1"/>
  <c r="E239" i="5"/>
  <c r="M82" i="9"/>
  <c r="BM25" i="13" s="1"/>
  <c r="E725" i="5"/>
  <c r="I94" i="9"/>
  <c r="E585" i="5"/>
  <c r="J80" i="9"/>
  <c r="BJ23" i="13" s="1"/>
  <c r="E609" i="5"/>
  <c r="N81" i="9"/>
  <c r="BN24" i="13" s="1"/>
  <c r="E762" i="5"/>
  <c r="N93" i="9"/>
  <c r="BN36" i="13" s="1"/>
  <c r="E774" i="5"/>
  <c r="K83" i="9"/>
  <c r="E650" i="5"/>
  <c r="L91" i="9"/>
  <c r="BL34" i="13" s="1"/>
  <c r="E696" i="5"/>
  <c r="E304" i="5"/>
  <c r="I38" i="9"/>
  <c r="AE22" i="13" s="1"/>
  <c r="J83" i="9"/>
  <c r="E612" i="5"/>
  <c r="M94" i="9"/>
  <c r="E737" i="5"/>
  <c r="BM29" i="13"/>
  <c r="AT18" i="11"/>
  <c r="AD27" i="13"/>
  <c r="G16" i="11"/>
  <c r="BE31" i="13"/>
  <c r="AL20" i="11"/>
  <c r="K48" i="9"/>
  <c r="AG32" i="13" s="1"/>
  <c r="E466" i="5"/>
  <c r="E82" i="9"/>
  <c r="BE25" i="13" s="1"/>
  <c r="E231" i="5"/>
  <c r="E421" i="5"/>
  <c r="G82" i="9"/>
  <c r="BG25" i="13" s="1"/>
  <c r="D81" i="9"/>
  <c r="BD24" i="13" s="1"/>
  <c r="E192" i="5"/>
  <c r="F86" i="9"/>
  <c r="E387" i="5"/>
  <c r="E92" i="9"/>
  <c r="BE35" i="13" s="1"/>
  <c r="E241" i="5"/>
  <c r="L38" i="9"/>
  <c r="AH22" i="13" s="1"/>
  <c r="E494" i="5"/>
  <c r="E84" i="9"/>
  <c r="E233" i="5"/>
  <c r="D84" i="9"/>
  <c r="E195" i="5"/>
  <c r="N82" i="9"/>
  <c r="BN25" i="13" s="1"/>
  <c r="E763" i="5"/>
  <c r="J37" i="9"/>
  <c r="AF21" i="13" s="1"/>
  <c r="E341" i="5"/>
  <c r="BL29" i="13"/>
  <c r="AS18" i="11"/>
  <c r="L80" i="9"/>
  <c r="BL23" i="13" s="1"/>
  <c r="E685" i="5"/>
  <c r="M78" i="9"/>
  <c r="BM21" i="13" s="1"/>
  <c r="E721" i="5"/>
  <c r="I92" i="9"/>
  <c r="BI35" i="13" s="1"/>
  <c r="E583" i="5"/>
  <c r="H85" i="9"/>
  <c r="E538" i="5"/>
  <c r="L40" i="9"/>
  <c r="AH24" i="13" s="1"/>
  <c r="E496" i="5"/>
  <c r="BJ29" i="13"/>
  <c r="AQ18" i="11"/>
  <c r="AE27" i="13"/>
  <c r="H16" i="11"/>
  <c r="J10" i="11"/>
  <c r="I3" i="11"/>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W95" i="9" s="1"/>
  <c r="BD23" i="11" s="1"/>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I95" i="9" s="1"/>
  <c r="AP23" i="11" s="1"/>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Z54" i="9"/>
  <c r="Y23" i="11" s="1"/>
  <c r="J84" i="9"/>
  <c r="E613" i="5"/>
  <c r="G89" i="9"/>
  <c r="BG32" i="13" s="1"/>
  <c r="E428" i="5"/>
  <c r="M91" i="9"/>
  <c r="BM34" i="13" s="1"/>
  <c r="E734" i="5"/>
  <c r="AA36" i="9"/>
  <c r="AW20" i="13" s="1"/>
  <c r="E36" i="7"/>
  <c r="J41" i="9"/>
  <c r="AF25" i="13" s="1"/>
  <c r="E345" i="5"/>
  <c r="AD40" i="9"/>
  <c r="AZ24" i="13" s="1"/>
  <c r="E268" i="7"/>
  <c r="T42" i="9"/>
  <c r="E308" i="6"/>
  <c r="T54" i="9" s="1"/>
  <c r="S23" i="11" s="1"/>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O95" i="9"/>
  <c r="AV23" i="11" s="1"/>
  <c r="V85" i="9"/>
  <c r="E386" i="7"/>
  <c r="V95" i="9" s="1"/>
  <c r="BC23" i="11" s="1"/>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R95" i="9"/>
  <c r="AY23" i="11" s="1"/>
  <c r="F85" i="9"/>
  <c r="E386" i="5"/>
  <c r="R92" i="9"/>
  <c r="BR35" i="13" s="1"/>
  <c r="E89" i="7"/>
  <c r="T90" i="9"/>
  <c r="BT33" i="13" s="1"/>
  <c r="E239" i="7"/>
  <c r="T95" i="9" s="1"/>
  <c r="BA23" i="11" s="1"/>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H95" i="9"/>
  <c r="AO23" i="11"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E95" i="9"/>
  <c r="AL23" i="11" s="1"/>
  <c r="W34" i="9"/>
  <c r="AS18" i="13" s="1"/>
  <c r="E528" i="6"/>
  <c r="W54" i="9" s="1"/>
  <c r="V23" i="11" s="1"/>
  <c r="K32" i="9"/>
  <c r="AG16" i="13" s="1"/>
  <c r="E450" i="5"/>
  <c r="D27" i="9"/>
  <c r="E27" i="5"/>
  <c r="C12" i="11"/>
  <c r="Z12" i="13"/>
  <c r="S27" i="9"/>
  <c r="E255" i="6"/>
  <c r="M28" i="9"/>
  <c r="E28" i="6"/>
  <c r="AX12" i="13"/>
  <c r="AA12" i="11"/>
  <c r="AF13" i="13"/>
  <c r="I13" i="11"/>
  <c r="E262" i="7"/>
  <c r="AD34" i="9"/>
  <c r="AZ18" i="13" s="1"/>
  <c r="AF32" i="9"/>
  <c r="BB16" i="13" s="1"/>
  <c r="E32" i="8"/>
  <c r="AF54" i="9" s="1"/>
  <c r="AE23" i="11" s="1"/>
  <c r="AU14" i="13"/>
  <c r="X14" i="11"/>
  <c r="I31" i="9"/>
  <c r="AE15" i="13" s="1"/>
  <c r="E297" i="5"/>
  <c r="J35" i="9"/>
  <c r="AF19" i="13" s="1"/>
  <c r="E339" i="5"/>
  <c r="AB33" i="9"/>
  <c r="AX17" i="13" s="1"/>
  <c r="E109" i="7"/>
  <c r="AB54" i="9" s="1"/>
  <c r="AA23" i="11" s="1"/>
  <c r="E330" i="5"/>
  <c r="AG32" i="9"/>
  <c r="BC16" i="13" s="1"/>
  <c r="E70" i="8"/>
  <c r="L33" i="9"/>
  <c r="AH17" i="13" s="1"/>
  <c r="E489" i="5"/>
  <c r="E73" i="8"/>
  <c r="AG35" i="9"/>
  <c r="BC19" i="13" s="1"/>
  <c r="F34" i="9"/>
  <c r="AB18" i="13" s="1"/>
  <c r="E110" i="5"/>
  <c r="AB10" i="13"/>
  <c r="AD30" i="9"/>
  <c r="E258" i="7"/>
  <c r="O34" i="9"/>
  <c r="AK18" i="13" s="1"/>
  <c r="E110" i="6"/>
  <c r="O54" i="9" s="1"/>
  <c r="N23" i="11" s="1"/>
  <c r="Z13" i="13"/>
  <c r="C13" i="11"/>
  <c r="E33" i="7"/>
  <c r="AA33" i="9"/>
  <c r="AW17" i="13" s="1"/>
  <c r="Q35" i="9"/>
  <c r="AM19" i="13" s="1"/>
  <c r="E187" i="6"/>
  <c r="V34" i="9"/>
  <c r="AR18" i="13" s="1"/>
  <c r="E376" i="6"/>
  <c r="V54" i="9" s="1"/>
  <c r="U23" i="11" s="1"/>
  <c r="K27" i="9"/>
  <c r="E445" i="5"/>
  <c r="X27" i="9"/>
  <c r="E559" i="6"/>
  <c r="X54" i="9" s="1"/>
  <c r="W23" i="11" s="1"/>
  <c r="G34" i="9"/>
  <c r="AC18" i="13" s="1"/>
  <c r="E148" i="5"/>
  <c r="AE34" i="9"/>
  <c r="BA18" i="13" s="1"/>
  <c r="E300" i="7"/>
  <c r="AE54" i="9" s="1"/>
  <c r="AD23" i="11" s="1"/>
  <c r="S95" i="9"/>
  <c r="AZ23" i="11" s="1"/>
  <c r="BQ14" i="13"/>
  <c r="AX14" i="11"/>
  <c r="P35" i="9"/>
  <c r="AL19" i="13" s="1"/>
  <c r="E149" i="6"/>
  <c r="P54" i="9" s="1"/>
  <c r="O23" i="11" s="1"/>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P95" i="9"/>
  <c r="AW23" i="11" s="1"/>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O8" i="9"/>
  <c r="O10" i="9"/>
  <c r="K8" i="9"/>
  <c r="K9" i="9"/>
  <c r="O9" i="9"/>
  <c r="K10" i="9"/>
  <c r="M54" i="9" l="1"/>
  <c r="L23" i="11" s="1"/>
  <c r="BD27" i="13"/>
  <c r="AK16" i="11"/>
  <c r="BF29" i="13"/>
  <c r="AM18" i="11"/>
  <c r="BM37" i="13"/>
  <c r="AT22" i="11"/>
  <c r="BK26" i="13"/>
  <c r="AR15" i="11"/>
  <c r="BI37" i="13"/>
  <c r="AP22" i="11"/>
  <c r="AF37" i="13"/>
  <c r="I22" i="11"/>
  <c r="BK27" i="13"/>
  <c r="AR16" i="11"/>
  <c r="AF30" i="13"/>
  <c r="I19" i="11"/>
  <c r="AH26" i="13"/>
  <c r="K15" i="11"/>
  <c r="BH28" i="13"/>
  <c r="AO17" i="11"/>
  <c r="BE27" i="13"/>
  <c r="AL16" i="11"/>
  <c r="BJ26" i="13"/>
  <c r="AQ15" i="11"/>
  <c r="BD30" i="13"/>
  <c r="AK19" i="11"/>
  <c r="AD31" i="13"/>
  <c r="G20" i="11"/>
  <c r="G21" i="11"/>
  <c r="AD28" i="13"/>
  <c r="G17" i="11"/>
  <c r="BI26" i="13"/>
  <c r="AP15" i="11"/>
  <c r="AG30" i="13"/>
  <c r="J19" i="11"/>
  <c r="BE29" i="13"/>
  <c r="AL18" i="11"/>
  <c r="BF27" i="13"/>
  <c r="AM16" i="11"/>
  <c r="E54" i="9"/>
  <c r="D23" i="11" s="1"/>
  <c r="M95" i="9"/>
  <c r="AT23" i="11" s="1"/>
  <c r="BE37" i="13"/>
  <c r="AL22" i="11"/>
  <c r="BN27" i="13"/>
  <c r="AU16" i="11"/>
  <c r="BF30" i="13"/>
  <c r="AM19" i="11"/>
  <c r="BH26" i="13"/>
  <c r="AO15" i="11"/>
  <c r="BL37" i="13"/>
  <c r="AS22" i="11"/>
  <c r="H54" i="9"/>
  <c r="G23" i="11" s="1"/>
  <c r="D95" i="9"/>
  <c r="AK23" i="11" s="1"/>
  <c r="J95" i="9"/>
  <c r="AQ23" i="11" s="1"/>
  <c r="G95" i="9"/>
  <c r="AN23" i="11" s="1"/>
  <c r="L95" i="9"/>
  <c r="AS23" i="11" s="1"/>
  <c r="K95" i="9"/>
  <c r="AR23" i="11" s="1"/>
  <c r="N95" i="9"/>
  <c r="AU23" i="11" s="1"/>
  <c r="D54" i="9"/>
  <c r="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23AEDCC9-C985-49A1-BB85-1EFBBD9FB3BA}">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9F487ABE-80D5-4B72-B168-B3CA127754A4}">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B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C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E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<sst xmlns="http://schemas.openxmlformats.org/spreadsheetml/2006/main" count="1742" uniqueCount="353">
  <si>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</si>
  <si>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</si>
  <si>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</si>
  <si>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</si>
  <si>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</si>
  <si>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</si>
  <si>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</si>
  <si>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</si>
  <si>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</si>
  <si>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</si>
  <si>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</si>
  <si>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</si>
  <si>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</si>
  <si>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</si>
  <si>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</si>
  <si>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</si>
  <si>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</si>
  <si>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</si>
  <si>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</si>
  <si>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</si>
  <si>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</si>
  <si>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</si>
  <si>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</si>
  <si>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</si>
  <si>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</si>
  <si>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</si>
  <si>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</si>
  <si>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</si>
  <si>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</si>
  <si>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</si>
  <si>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</si>
  <si>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</si>
  <si>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</si>
  <si>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</si>
  <si>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</si>
  <si>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</si>
  <si>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</si>
  <si>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</si>
  <si>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</si>
  <si>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</si>
  <si>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</si>
  <si>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</si>
  <si>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</si>
  <si>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</si>
  <si>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</si>
  <si>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</si>
  <si>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</si>
  <si>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</si>
  <si>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</si>
  <si>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</si>
  <si>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</si>
  <si>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</si>
  <si>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</si>
  <si>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</si>
  <si>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</si>
  <si>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</si>
  <si>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</si>
  <si>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</si>
  <si>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</si>
  <si>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</si>
  <si>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</si>
  <si>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</si>
  <si>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</si>
  <si>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</si>
  <si>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</si>
  <si>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</si>
  <si>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</si>
  <si>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</si>
  <si>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</si>
  <si>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</si>
  <si>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</si>
  <si>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</si>
  <si>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</si>
  <si>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</si>
  <si>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</si>
  <si>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</si>
  <si>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</si>
  <si>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</si>
  <si>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</si>
  <si>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</si>
  <si>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</si>
  <si>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</si>
  <si>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</si>
  <si>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</si>
  <si>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</si>
  <si>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</si>
  <si>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</si>
  <si>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</si>
  <si>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</si>
  <si>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</si>
  <si>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</si>
  <si>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</si>
  <si>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</si>
  <si>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</si>
  <si>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</si>
  <si>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</si>
  <si>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</si>
  <si>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</si>
  <si>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</si>
  <si>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</si>
  <si>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</si>
  <si>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</si>
  <si>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</si>
  <si>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</si>
  <si>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</si>
  <si>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</si>
  <si>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</si>
  <si>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</si>
  <si>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</si>
  <si>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</si>
  <si>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</si>
  <si>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</si>
  <si>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</si>
  <si>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</si>
  <si>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</si>
  <si>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</si>
  <si>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</si>
  <si>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</si>
  <si>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</si>
  <si>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</si>
  <si>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</si>
  <si>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</si>
  <si>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</si>
  <si>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</si>
  <si>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</si>
  <si>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</si>
  <si>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</si>
  <si>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</si>
  <si>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</si>
  <si>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</si>
  <si>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</si>
  <si>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</si>
  <si>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</si>
  <si>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</si>
  <si>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</si>
  <si>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</si>
  <si>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</si>
  <si>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</si>
  <si>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</si>
  <si>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</si>
  <si>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</si>
  <si>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</si>
  <si>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</si>
  <si>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</si>
  <si>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</si>
  <si>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</si>
  <si>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</si>
  <si>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</si>
  <si>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</si>
  <si>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</si>
  <si>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</si>
  <si>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</si>
  <si>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</si>
  <si>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</si>
  <si>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</si>
  <si>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</si>
  <si>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</si>
  <si>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</si>
  <si>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</si>
  <si>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</si>
  <si>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</si>
  <si>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</si>
  <si>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</si>
  <si>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</si>
  <si>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</si>
  <si>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</si>
  <si>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</si>
  <si>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</si>
  <si>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</si>
  <si>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</si>
  <si>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</si>
  <si>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</si>
  <si>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</si>
  <si>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</si>
  <si>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</si>
  <si>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</si>
  <si>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</si>
  <si>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</si>
  <si>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</si>
  <si>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</si>
  <si>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</si>
  <si>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</si>
  <si>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</si>
  <si>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</si>
  <si>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</si>
  <si>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</si>
  <si>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</si>
  <si>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</si>
  <si>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</si>
  <si>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</si>
  <si>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</si>
  <si>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</si>
  <si>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</si>
  <si>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</si>
  <si>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</si>
  <si>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</si>
  <si>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</si>
  <si>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</si>
  <si>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</si>
  <si>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</si>
  <si>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</si>
  <si>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</si>
  <si>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</si>
  <si>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</si>
  <si>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</si>
  <si>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</si>
  <si>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</si>
  <si>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</si>
  <si>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</si>
  <si>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</si>
  <si>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</si>
  <si>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</si>
  <si>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</si>
  <si>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</si>
  <si>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</si>
  <si>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</si>
  <si>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</si>
  <si>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</si>
  <si>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</si>
  <si>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</si>
  <si>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</si>
  <si>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</si>
  <si>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</si>
  <si>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</si>
  <si>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</si>
  <si>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</si>
  <si>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</si>
  <si>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</si>
  <si>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</si>
  <si>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</si>
  <si>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</si>
  <si>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</si>
  <si>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</si>
  <si>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</si>
  <si>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</si>
  <si>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</si>
  <si>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</si>
  <si>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</si>
  <si>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</si>
  <si>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</si>
  <si>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</si>
  <si>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</si>
  <si>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</si>
  <si>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</si>
  <si>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</si>
  <si>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</si>
  <si>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</si>
  <si>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</si>
  <si>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</si>
  <si>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</si>
  <si>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</si>
  <si>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</si>
  <si>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</si>
  <si>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</si>
  <si>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</si>
  <si>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</si>
  <si>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</si>
  <si>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</si>
  <si>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</si>
  <si>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</si>
  <si>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</si>
  <si>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</si>
  <si>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</si>
  <si>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</si>
  <si>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</si>
  <si>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</si>
  <si>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</si>
  <si>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</si>
  <si>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</si>
  <si>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</si>
  <si>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</si>
  <si>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</si>
  <si>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</si>
  <si>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</si>
  <si>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</si>
  <si>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</si>
  <si>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</si>
  <si>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</si>
  <si>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</si>
  <si>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</si>
  <si>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</si>
  <si>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</si>
  <si>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</si>
  <si>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</si>
  <si>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</si>
  <si>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</si>
  <si>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</si>
  <si>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</si>
  <si>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</si>
  <si>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</si>
  <si>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</si>
  <si>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</si>
  <si>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</si>
  <si>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</si>
  <si>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</si>
  <si>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</si>
  <si>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Windows 10 64-bits, Chrome Versión 91.0.4472.77. Herramientas: Taw, LightHouse, Wave, Color Contrast Checker</t>
  </si>
  <si>
    <t>ATOS</t>
  </si>
  <si>
    <t>Home</t>
  </si>
  <si>
    <t>PHP</t>
  </si>
  <si>
    <t>https://www.php.net/</t>
  </si>
  <si>
    <t>Octubre de 2022</t>
  </si>
  <si>
    <t>Páginal principal</t>
  </si>
  <si>
    <t>https://www.comunidad.madrid/transparencia</t>
  </si>
  <si>
    <t>Qué es transparencia</t>
  </si>
  <si>
    <t>https://www.comunidad.madrid/transparencia/que-es-transparencia</t>
  </si>
  <si>
    <t>Home - Transparencia - Qué es transparencia</t>
  </si>
  <si>
    <t>Registro de solicitudes</t>
  </si>
  <si>
    <t>https://www.comunidad.madrid/transparencia/registro-solicitudes-y-reclamaciones-ambito-transparencia</t>
  </si>
  <si>
    <t>Home - Transparencia - Registro de solicitudes y reclamaciones</t>
  </si>
  <si>
    <t>Institución y funcionamiento</t>
  </si>
  <si>
    <t>https://www.comunidad.madrid/transparencia/institucion-y-su-funcionamiento</t>
  </si>
  <si>
    <t>Home - Organización - La institución y su funcionamiento</t>
  </si>
  <si>
    <t>Relaciones sindicales</t>
  </si>
  <si>
    <t>https://www.comunidad.madrid/transparencia/relaciones-sindicales</t>
  </si>
  <si>
    <t>Home - Organización - Relaciones sindicales</t>
  </si>
  <si>
    <t>Procedimientos y Servicios</t>
  </si>
  <si>
    <t>https://www.comunidad.madrid/transparencia/inventario-procedimientos-y-servicios-comunidad</t>
  </si>
  <si>
    <t>Home - Servicios - Inventario de Procedimientos y Servicios de la Comunidad</t>
  </si>
  <si>
    <t>Cartas de servicios</t>
  </si>
  <si>
    <t>https://www.comunidad.madrid/transparencia/servicios-procedimientos/cartas-servicios</t>
  </si>
  <si>
    <t>Home - Servicios - Cartas de servicios</t>
  </si>
  <si>
    <t>Presupuestos</t>
  </si>
  <si>
    <t>https://www.comunidad.madrid/transparencia/presupuestos-0</t>
  </si>
  <si>
    <t>Home - Presupuestos - Presupuestos</t>
  </si>
  <si>
    <t>Datos estadísticos</t>
  </si>
  <si>
    <t>https://www.comunidad.madrid/transparencia/presupuestos-contratos-subvenciones/datos-estadisticos</t>
  </si>
  <si>
    <t>Home - Presupuestos - Datos estadísticos</t>
  </si>
  <si>
    <t>Financiación y tributos</t>
  </si>
  <si>
    <t>https://www.comunidad.madrid/transparencia/financiacion-y-tributos-0</t>
  </si>
  <si>
    <t>Home - Presupuestos - Financiación y tributos</t>
  </si>
  <si>
    <t>Consulta pública</t>
  </si>
  <si>
    <t>https://www.comunidad.madrid/transparencia/normativa-planificacion/consulta-publica</t>
  </si>
  <si>
    <t>Home - Consulta y planificación - Consulta pública</t>
  </si>
  <si>
    <t>Plan normativo</t>
  </si>
  <si>
    <t>https://www.comunidad.madrid/transparencia/plan-normativo</t>
  </si>
  <si>
    <t>Home - Consulta y planificación - Plan normativo</t>
  </si>
  <si>
    <t>Ordenación</t>
  </si>
  <si>
    <t>https://www.comunidad.madrid/transparencia/informacion-materia-ordenacion-del-territorio</t>
  </si>
  <si>
    <t>Home - Territorio - Ordenación del territorio</t>
  </si>
  <si>
    <t>Aviso legal</t>
  </si>
  <si>
    <t>https://www.comunidad.madrid/transparencia/aviso-legal</t>
  </si>
  <si>
    <t>Home - Aviso legal</t>
  </si>
  <si>
    <t>Portal de Transparencia de la Comunidad de Madrid</t>
  </si>
  <si>
    <t>Se analizan las páginas del dominio https://www.comunidad.madrid/transparencia</t>
  </si>
  <si>
    <t>Proporcionar información sobre el portal de Transparencia de la Comunidad de Madrid</t>
  </si>
  <si>
    <t>SUBDIRECCIÓN GENERAL DE ADMINISTRACIÓN ELECTRÓNICA</t>
  </si>
  <si>
    <t>A13043893</t>
  </si>
  <si>
    <t>COMUNIDAD DE MADRID</t>
  </si>
  <si>
    <t>A13002908</t>
  </si>
  <si>
    <t>MADRID DIGITAL</t>
  </si>
  <si>
    <t>A13033692</t>
  </si>
  <si>
    <t>MD_CANALES_DIGITALES@madrid.org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</si>
</sst>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6">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27" fillId="2" borderId="1" xfId="0" applyFont="1" applyBorder="1" applyAlignment="1" applyProtection="1">
      <alignment horizontal="center" vertical="center"/>
      <protection locked="0"/>
    </xf>
    <xf numFmtId="0" fontId="33" fillId="2" borderId="30" xfId="0" applyFont="1" applyBorder="1" applyAlignment="1" applyProtection="1">
      <alignment vertical="center"/>
      <protection locked="0"/>
    </xf>
    <xf numFmtId="0" fontId="33" fillId="2" borderId="14" xfId="0" quotePrefix="1" applyFont="1" applyBorder="1" applyAlignment="1" applyProtection="1">
      <alignment horizontal="left" vertical="center" wrapText="1"/>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816">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4" t="s">
        <v>244</v>
      </c>
      <c r="C9" s="195"/>
      <c r="D9" s="195"/>
      <c r="E9" s="195"/>
      <c r="F9" s="195"/>
      <c r="G9" s="195"/>
      <c r="H9" s="195"/>
      <c r="I9" s="195"/>
      <c r="J9" s="195"/>
      <c r="K9" s="195"/>
      <c r="L9" s="195"/>
      <c r="M9" s="195"/>
      <c r="N9" s="195"/>
    </row>
    <row r="10" spans="1:64" ht="28.75" customHeight="1"/>
    <row r="11" spans="1:64" ht="86.25" customHeight="1">
      <c r="B11" s="195" t="s">
        <v>3</v>
      </c>
      <c r="C11" s="195"/>
      <c r="D11" s="195"/>
      <c r="E11" s="195"/>
      <c r="F11" s="195"/>
      <c r="G11" s="195"/>
      <c r="H11" s="195"/>
      <c r="I11" s="195"/>
      <c r="J11" s="195"/>
      <c r="K11" s="195"/>
      <c r="L11" s="195"/>
      <c r="M11" s="195"/>
      <c r="N11" s="195"/>
    </row>
    <row r="13" spans="1:64" ht="269.25" customHeight="1">
      <c r="B13" s="196" t="s">
        <v>245</v>
      </c>
      <c r="C13" s="196"/>
      <c r="D13" s="196"/>
      <c r="E13" s="196"/>
      <c r="F13" s="196"/>
      <c r="G13" s="196"/>
      <c r="H13" s="196"/>
      <c r="I13" s="196"/>
      <c r="J13" s="196"/>
      <c r="K13" s="196"/>
      <c r="L13" s="196"/>
      <c r="M13" s="196"/>
      <c r="N13" s="196"/>
    </row>
    <row r="15" spans="1:64" ht="87.75" customHeight="1">
      <c r="B15" s="196" t="s">
        <v>246</v>
      </c>
      <c r="C15" s="197"/>
      <c r="D15" s="197"/>
      <c r="E15" s="197"/>
      <c r="F15" s="197"/>
      <c r="G15" s="197"/>
      <c r="H15" s="197"/>
      <c r="I15" s="197"/>
      <c r="J15" s="197"/>
      <c r="K15" s="197"/>
      <c r="L15" s="197"/>
      <c r="M15" s="197"/>
      <c r="N15" s="197"/>
    </row>
    <row r="17" spans="2:14" ht="29.25" customHeight="1">
      <c r="B17" s="197" t="s">
        <v>4</v>
      </c>
      <c r="C17" s="197"/>
      <c r="D17" s="197"/>
      <c r="E17" s="197"/>
      <c r="F17" s="197"/>
      <c r="G17" s="197"/>
      <c r="H17" s="197"/>
      <c r="I17" s="197"/>
      <c r="J17" s="197"/>
      <c r="K17" s="197"/>
      <c r="L17" s="197"/>
      <c r="M17" s="197"/>
      <c r="N17" s="197"/>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https://www.comunidad.madrid/transparencia</v>
      </c>
      <c r="C3" s="36" t="str">
        <f>RESULTADOS!D19</f>
        <v>Pasa</v>
      </c>
      <c r="D3" s="36" t="str">
        <f>RESULTADOS!E19</f>
        <v>N/A</v>
      </c>
      <c r="E3" s="36" t="str">
        <f>RESULTADOS!F19</f>
        <v>N/A</v>
      </c>
      <c r="F3" s="36" t="str">
        <f>RESULTADOS!G19</f>
        <v>N/A</v>
      </c>
      <c r="G3" s="36" t="str">
        <f>RESULTADOS!H19</f>
        <v>Pasa</v>
      </c>
      <c r="H3" s="36" t="str">
        <f>RESULTADOS!I19</f>
        <v>Pasa</v>
      </c>
      <c r="I3" s="36" t="str">
        <f>RESULTADOS!J19</f>
        <v>Pasa</v>
      </c>
      <c r="J3" s="36" t="str">
        <f>RESULTADOS!K19</f>
        <v>Pasa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Falla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N/A</v>
      </c>
      <c r="AE3" s="36" t="str">
        <f>RESULTADOS!AF19</f>
        <v>Pasa</v>
      </c>
      <c r="AF3" s="36" t="str">
        <f>RESULTADOS!AG19</f>
        <v>Pasa</v>
      </c>
      <c r="AG3" s="36">
        <f>RESULTADOS!AH19</f>
        <v>0</v>
      </c>
      <c r="AH3" s="36"/>
      <c r="AI3" s="51" t="str">
        <f>RESULTADOS!B60</f>
        <v>Páginal principal</v>
      </c>
      <c r="AJ3" s="51" t="str">
        <f>RESULTADOS!C60</f>
        <v>https://www.comunidad.madrid/transparencia</v>
      </c>
      <c r="AK3" t="str">
        <f>RESULTADOS!D60</f>
        <v>N/A</v>
      </c>
      <c r="AL3" t="str">
        <f>RESULTADOS!E60</f>
        <v>N/A</v>
      </c>
      <c r="AM3" t="str">
        <f>RESULTADOS!F60</f>
        <v>N/A</v>
      </c>
      <c r="AN3" t="str">
        <f>RESULTADOS!G60</f>
        <v>N/A</v>
      </c>
      <c r="AO3" t="str">
        <f>RESULTADOS!H60</f>
        <v>Pasa</v>
      </c>
      <c r="AP3" t="str">
        <f>RESULTADOS!I60</f>
        <v>Falla</v>
      </c>
      <c r="AQ3" t="str">
        <f>RESULTADOS!J60</f>
        <v>Pasa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Qué es transparencia</v>
      </c>
      <c r="B4" s="50" t="str">
        <f>RESULTADOS!C20</f>
        <v>https://www.comunidad.madrid/transparencia/que-es-transparencia</v>
      </c>
      <c r="C4" s="36" t="str">
        <f>RESULTADOS!D20</f>
        <v>Pasa</v>
      </c>
      <c r="D4" s="36" t="str">
        <f>RESULTADOS!E20</f>
        <v>N/A</v>
      </c>
      <c r="E4" s="36" t="str">
        <f>RESULTADOS!F20</f>
        <v>N/A</v>
      </c>
      <c r="F4" s="36" t="str">
        <f>RESULTADOS!G20</f>
        <v>N/A</v>
      </c>
      <c r="G4" s="36" t="str">
        <f>RESULTADOS!H20</f>
        <v>Pasa</v>
      </c>
      <c r="H4" s="36" t="str">
        <f>RESULTADOS!I20</f>
        <v>Pasa</v>
      </c>
      <c r="I4" s="36" t="str">
        <f>RESULTADOS!J20</f>
        <v>Pasa</v>
      </c>
      <c r="J4" s="36" t="str">
        <f>RESULTADOS!K20</f>
        <v>Pasa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N/A</v>
      </c>
      <c r="AE4" s="36" t="str">
        <f>RESULTADOS!AF20</f>
        <v>Pasa</v>
      </c>
      <c r="AF4" s="36" t="str">
        <f>RESULTADOS!AG20</f>
        <v>Pasa</v>
      </c>
      <c r="AG4" s="36">
        <f>RESULTADOS!AH20</f>
        <v>0</v>
      </c>
      <c r="AH4" s="36"/>
      <c r="AI4" s="51" t="str">
        <f>RESULTADOS!B61</f>
        <v>Qué es transparencia</v>
      </c>
      <c r="AJ4" s="51" t="str">
        <f>RESULTADOS!C61</f>
        <v>https://www.comunidad.madrid/transparencia/que-es-transparencia</v>
      </c>
      <c r="AK4" t="str">
        <f>RESULTADOS!D61</f>
        <v>N/A</v>
      </c>
      <c r="AL4" t="str">
        <f>RESULTADOS!E61</f>
        <v>N/A</v>
      </c>
      <c r="AM4" t="str">
        <f>RESULTADOS!F61</f>
        <v>N/A</v>
      </c>
      <c r="AN4" t="str">
        <f>RESULTADOS!G61</f>
        <v>N/A</v>
      </c>
      <c r="AO4" t="str">
        <f>RESULTADOS!H61</f>
        <v>Pasa</v>
      </c>
      <c r="AP4" t="str">
        <f>RESULTADOS!I61</f>
        <v>Falla</v>
      </c>
      <c r="AQ4" t="str">
        <f>RESULTADOS!J61</f>
        <v>Pasa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Registro de solicitudes</v>
      </c>
      <c r="B5" s="50" t="str">
        <f>RESULTADOS!C21</f>
        <v>https://www.comunidad.madrid/transparencia/registro-solicitudes-y-reclamaciones-ambito-transparencia</v>
      </c>
      <c r="C5" s="36" t="str">
        <f>RESULTADOS!D21</f>
        <v>Pasa</v>
      </c>
      <c r="D5" s="36" t="str">
        <f>RESULTADOS!E21</f>
        <v>N/A</v>
      </c>
      <c r="E5" s="36" t="str">
        <f>RESULTADOS!F21</f>
        <v>N/A</v>
      </c>
      <c r="F5" s="36" t="str">
        <f>RESULTADOS!G21</f>
        <v>N/A</v>
      </c>
      <c r="G5" s="36" t="str">
        <f>RESULTADOS!H21</f>
        <v>Pasa</v>
      </c>
      <c r="H5" s="36" t="str">
        <f>RESULTADOS!I21</f>
        <v>Pasa</v>
      </c>
      <c r="I5" s="36" t="str">
        <f>RESULTADOS!J21</f>
        <v>Pasa</v>
      </c>
      <c r="J5" s="36" t="str">
        <f>RESULTADOS!K21</f>
        <v>Pasa</v>
      </c>
      <c r="K5" s="36" t="str">
        <f>RESULTADOS!L21</f>
        <v>N/A</v>
      </c>
      <c r="L5" s="36" t="str">
        <f>RESULTADOS!M21</f>
        <v>Falla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N/A</v>
      </c>
      <c r="AE5" s="36" t="str">
        <f>RESULTADOS!AF21</f>
        <v>Pasa</v>
      </c>
      <c r="AF5" s="36" t="str">
        <f>RESULTADOS!AG21</f>
        <v>Pasa</v>
      </c>
      <c r="AG5" s="36">
        <f>RESULTADOS!AH21</f>
        <v>0</v>
      </c>
      <c r="AH5" s="36"/>
      <c r="AI5" s="51" t="str">
        <f>RESULTADOS!B62</f>
        <v>Registro de solicitudes</v>
      </c>
      <c r="AJ5" s="51" t="str">
        <f>RESULTADOS!C62</f>
        <v>https://www.comunidad.madrid/transparencia/registro-solicitudes-y-reclamaciones-ambito-transparencia</v>
      </c>
      <c r="AK5" t="str">
        <f>RESULTADOS!D62</f>
        <v>N/A</v>
      </c>
      <c r="AL5" t="str">
        <f>RESULTADOS!E62</f>
        <v>N/A</v>
      </c>
      <c r="AM5" t="str">
        <f>RESULTADOS!F62</f>
        <v>N/A</v>
      </c>
      <c r="AN5" t="str">
        <f>RESULTADOS!G62</f>
        <v>N/A</v>
      </c>
      <c r="AO5" t="str">
        <f>RESULTADOS!H62</f>
        <v>Pasa</v>
      </c>
      <c r="AP5" t="str">
        <f>RESULTADOS!I62</f>
        <v>Falla</v>
      </c>
      <c r="AQ5" t="str">
        <f>RESULTADOS!J62</f>
        <v>Pasa</v>
      </c>
      <c r="AR5" t="str">
        <f>RESULTADOS!K62</f>
        <v>Pasa</v>
      </c>
      <c r="AS5" t="str">
        <f>RESULTADOS!L62</f>
        <v>Pasa</v>
      </c>
      <c r="AT5" t="str">
        <f>RESULTADOS!M62</f>
        <v>Pasa</v>
      </c>
      <c r="AU5" t="str">
        <f>RESULTADOS!N62</f>
        <v>Pasa</v>
      </c>
      <c r="AV5" t="str">
        <f>RESULTADOS!O62</f>
        <v>Pasa</v>
      </c>
      <c r="AW5" t="str">
        <f>RESULTADOS!P62</f>
        <v>Pasa</v>
      </c>
      <c r="AX5" t="str">
        <f>RESULTADOS!Q62</f>
        <v>Falla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Institución y funcionamiento</v>
      </c>
      <c r="B6" s="50" t="str">
        <f>RESULTADOS!C22</f>
        <v>https://www.comunidad.madrid/transparencia/institucion-y-su-funcionamiento</v>
      </c>
      <c r="C6" s="36" t="str">
        <f>RESULTADOS!D22</f>
        <v>Pasa</v>
      </c>
      <c r="D6" s="36" t="str">
        <f>RESULTADOS!E22</f>
        <v>N/A</v>
      </c>
      <c r="E6" s="36" t="str">
        <f>RESULTADOS!F22</f>
        <v>N/A</v>
      </c>
      <c r="F6" s="36" t="str">
        <f>RESULTADOS!G22</f>
        <v>N/A</v>
      </c>
      <c r="G6" s="36" t="str">
        <f>RESULTADOS!H22</f>
        <v>Pasa</v>
      </c>
      <c r="H6" s="36" t="str">
        <f>RESULTADOS!I22</f>
        <v>Pasa</v>
      </c>
      <c r="I6" s="36" t="str">
        <f>RESULTADOS!J22</f>
        <v>Pasa</v>
      </c>
      <c r="J6" s="36" t="str">
        <f>RESULTADOS!K22</f>
        <v>Pasa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N/A</v>
      </c>
      <c r="AE6" s="36" t="str">
        <f>RESULTADOS!AF22</f>
        <v>Pasa</v>
      </c>
      <c r="AF6" s="36" t="str">
        <f>RESULTADOS!AG22</f>
        <v>Pasa</v>
      </c>
      <c r="AG6" s="36">
        <f>RESULTADOS!AH22</f>
        <v>0</v>
      </c>
      <c r="AH6" s="36"/>
      <c r="AI6" s="51" t="str">
        <f>RESULTADOS!B63</f>
        <v>Institución y funcionamiento</v>
      </c>
      <c r="AJ6" s="51" t="str">
        <f>RESULTADOS!C63</f>
        <v>https://www.comunidad.madrid/transparencia/institucion-y-su-funcionamiento</v>
      </c>
      <c r="AK6" t="str">
        <f>RESULTADOS!D63</f>
        <v>N/A</v>
      </c>
      <c r="AL6" t="str">
        <f>RESULTADOS!E63</f>
        <v>N/A</v>
      </c>
      <c r="AM6" t="str">
        <f>RESULTADOS!F63</f>
        <v>N/A</v>
      </c>
      <c r="AN6" t="str">
        <f>RESULTADOS!G63</f>
        <v>N/A</v>
      </c>
      <c r="AO6" t="str">
        <f>RESULTADOS!H63</f>
        <v>Pasa</v>
      </c>
      <c r="AP6" t="str">
        <f>RESULTADOS!I63</f>
        <v>Falla</v>
      </c>
      <c r="AQ6" t="str">
        <f>RESULTADOS!J63</f>
        <v>Pasa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Relaciones sindicales</v>
      </c>
      <c r="B7" s="50" t="str">
        <f>RESULTADOS!C23</f>
        <v>https://www.comunidad.madrid/transparencia/relaciones-sindicales</v>
      </c>
      <c r="C7" s="36" t="str">
        <f>RESULTADOS!D23</f>
        <v>Pasa</v>
      </c>
      <c r="D7" s="36" t="str">
        <f>RESULTADOS!E23</f>
        <v>N/A</v>
      </c>
      <c r="E7" s="36" t="str">
        <f>RESULTADOS!F23</f>
        <v>N/A</v>
      </c>
      <c r="F7" s="36" t="str">
        <f>RESULTADOS!G23</f>
        <v>N/A</v>
      </c>
      <c r="G7" s="36" t="str">
        <f>RESULTADOS!H23</f>
        <v>Pasa</v>
      </c>
      <c r="H7" s="36" t="str">
        <f>RESULTADOS!I23</f>
        <v>Pasa</v>
      </c>
      <c r="I7" s="36" t="str">
        <f>RESULTADOS!J23</f>
        <v>Pasa</v>
      </c>
      <c r="J7" s="36" t="str">
        <f>RESULTADOS!K23</f>
        <v>Pasa</v>
      </c>
      <c r="K7" s="36" t="str">
        <f>RESULTADOS!L23</f>
        <v>N/A</v>
      </c>
      <c r="L7" s="36" t="str">
        <f>RESULTADOS!M23</f>
        <v>Falla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N/A</v>
      </c>
      <c r="AE7" s="36" t="str">
        <f>RESULTADOS!AF23</f>
        <v>Pasa</v>
      </c>
      <c r="AF7" s="36" t="str">
        <f>RESULTADOS!AG23</f>
        <v>Pasa</v>
      </c>
      <c r="AG7" s="36">
        <f>RESULTADOS!AH23</f>
        <v>0</v>
      </c>
      <c r="AH7" s="36"/>
      <c r="AI7" s="51" t="str">
        <f>RESULTADOS!B64</f>
        <v>Relaciones sindicales</v>
      </c>
      <c r="AJ7" s="51" t="str">
        <f>RESULTADOS!C64</f>
        <v>https://www.comunidad.madrid/transparencia/relaciones-sindicales</v>
      </c>
      <c r="AK7" t="str">
        <f>RESULTADOS!D64</f>
        <v>N/A</v>
      </c>
      <c r="AL7" t="str">
        <f>RESULTADOS!E64</f>
        <v>N/A</v>
      </c>
      <c r="AM7" t="str">
        <f>RESULTADOS!F64</f>
        <v>N/A</v>
      </c>
      <c r="AN7" t="str">
        <f>RESULTADOS!G64</f>
        <v>N/A</v>
      </c>
      <c r="AO7" t="str">
        <f>RESULTADOS!H64</f>
        <v>Pasa</v>
      </c>
      <c r="AP7" t="str">
        <f>RESULTADOS!I64</f>
        <v>Falla</v>
      </c>
      <c r="AQ7" t="str">
        <f>RESULTADOS!J64</f>
        <v>Pasa</v>
      </c>
      <c r="AR7" t="str">
        <f>RESULTADOS!K64</f>
        <v>Pasa</v>
      </c>
      <c r="AS7" t="str">
        <f>RESULTADOS!L64</f>
        <v>Pasa</v>
      </c>
      <c r="AT7" t="str">
        <f>RESULTADOS!M64</f>
        <v>Pasa</v>
      </c>
      <c r="AU7" t="str">
        <f>RESULTADOS!N64</f>
        <v>Pasa</v>
      </c>
      <c r="AV7" t="str">
        <f>RESULTADOS!O64</f>
        <v>Pasa</v>
      </c>
      <c r="AW7" t="str">
        <f>RESULTADOS!P64</f>
        <v>Pasa</v>
      </c>
      <c r="AX7" t="str">
        <f>RESULTADOS!Q64</f>
        <v>Falla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Procedimientos y Servicios</v>
      </c>
      <c r="B8" s="50" t="str">
        <f>RESULTADOS!C24</f>
        <v>https://www.comunidad.madrid/transparencia/inventario-procedimientos-y-servicios-comunidad</v>
      </c>
      <c r="C8" s="50" t="str">
        <f>RESULTADOS!D24</f>
        <v>Pasa</v>
      </c>
      <c r="D8" s="36" t="str">
        <f>RESULTADOS!E24</f>
        <v>N/A</v>
      </c>
      <c r="E8" s="36" t="str">
        <f>RESULTADOS!F24</f>
        <v>N/A</v>
      </c>
      <c r="F8" s="36" t="str">
        <f>RESULTADOS!G24</f>
        <v>N/A</v>
      </c>
      <c r="G8" s="36" t="str">
        <f>RESULTADOS!H24</f>
        <v>Pasa</v>
      </c>
      <c r="H8" s="36" t="str">
        <f>RESULTADOS!I24</f>
        <v>Pasa</v>
      </c>
      <c r="I8" s="36" t="str">
        <f>RESULTADOS!J24</f>
        <v>Pasa</v>
      </c>
      <c r="J8" s="36" t="str">
        <f>RESULTADOS!K24</f>
        <v>Pasa</v>
      </c>
      <c r="K8" s="36" t="str">
        <f>RESULTADOS!L24</f>
        <v>N/A</v>
      </c>
      <c r="L8" s="36" t="str">
        <f>RESULTADOS!M24</f>
        <v>Falla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N/A</v>
      </c>
      <c r="AE8" s="36" t="str">
        <f>RESULTADOS!AF24</f>
        <v>Pasa</v>
      </c>
      <c r="AF8" s="36" t="str">
        <f>RESULTADOS!AG24</f>
        <v>Pasa</v>
      </c>
      <c r="AG8" s="36">
        <f>RESULTADOS!AH24</f>
        <v>0</v>
      </c>
      <c r="AH8" s="36"/>
      <c r="AI8" s="51" t="str">
        <f>RESULTADOS!B65</f>
        <v>Procedimientos y Servicios</v>
      </c>
      <c r="AJ8" s="51" t="str">
        <f>RESULTADOS!C65</f>
        <v>https://www.comunidad.madrid/transparencia/inventario-procedimientos-y-servicios-comunidad</v>
      </c>
      <c r="AK8" t="str">
        <f>RESULTADOS!D65</f>
        <v>N/A</v>
      </c>
      <c r="AL8" t="str">
        <f>RESULTADOS!E65</f>
        <v>N/A</v>
      </c>
      <c r="AM8" t="str">
        <f>RESULTADOS!F65</f>
        <v>N/A</v>
      </c>
      <c r="AN8" t="str">
        <f>RESULTADOS!G65</f>
        <v>N/A</v>
      </c>
      <c r="AO8" t="str">
        <f>RESULTADOS!H65</f>
        <v>Pasa</v>
      </c>
      <c r="AP8" t="str">
        <f>RESULTADOS!I65</f>
        <v>Falla</v>
      </c>
      <c r="AQ8" t="str">
        <f>RESULTADOS!J65</f>
        <v>Pasa</v>
      </c>
      <c r="AR8" t="str">
        <f>RESULTADOS!K65</f>
        <v>Pasa</v>
      </c>
      <c r="AS8" t="str">
        <f>RESULTADOS!L65</f>
        <v>Pasa</v>
      </c>
      <c r="AT8" t="str">
        <f>RESULTADOS!M65</f>
        <v>Pasa</v>
      </c>
      <c r="AU8" t="str">
        <f>RESULTADOS!N65</f>
        <v>Pasa</v>
      </c>
      <c r="AV8" t="str">
        <f>RESULTADOS!O65</f>
        <v>Pasa</v>
      </c>
      <c r="AW8" t="str">
        <f>RESULTADOS!P65</f>
        <v>Pasa</v>
      </c>
      <c r="AX8" t="str">
        <f>RESULTADOS!Q65</f>
        <v>Falla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Cartas de servicios</v>
      </c>
      <c r="B9" s="50" t="str">
        <f>RESULTADOS!C25</f>
        <v>https://www.comunidad.madrid/transparencia/servicios-procedimientos/cartas-servicios</v>
      </c>
      <c r="C9" s="36" t="str">
        <f>RESULTADOS!D25</f>
        <v>Falla</v>
      </c>
      <c r="D9" s="36" t="str">
        <f>RESULTADOS!E25</f>
        <v>N/A</v>
      </c>
      <c r="E9" s="36" t="str">
        <f>RESULTADOS!F25</f>
        <v>N/A</v>
      </c>
      <c r="F9" s="36" t="str">
        <f>RESULTADOS!G25</f>
        <v>N/A</v>
      </c>
      <c r="G9" s="36" t="str">
        <f>RESULTADOS!H25</f>
        <v>Falla</v>
      </c>
      <c r="H9" s="36" t="str">
        <f>RESULTADOS!I25</f>
        <v>Pasa</v>
      </c>
      <c r="I9" s="36" t="str">
        <f>RESULTADOS!J25</f>
        <v>Pasa</v>
      </c>
      <c r="J9" s="36" t="str">
        <f>RESULTADOS!K25</f>
        <v>Pasa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Pasa</v>
      </c>
      <c r="AC9" s="36" t="str">
        <f>RESULTADOS!AD25</f>
        <v>N/A</v>
      </c>
      <c r="AD9" s="36" t="str">
        <f>RESULTADOS!AE25</f>
        <v>Pasa</v>
      </c>
      <c r="AE9" s="36" t="str">
        <f>RESULTADOS!AF25</f>
        <v>Pasa</v>
      </c>
      <c r="AF9" s="36" t="str">
        <f>RESULTADOS!AG25</f>
        <v>Pasa</v>
      </c>
      <c r="AG9" s="36">
        <f>RESULTADOS!AH25</f>
        <v>0</v>
      </c>
      <c r="AH9" s="36"/>
      <c r="AI9" s="51" t="str">
        <f>RESULTADOS!B66</f>
        <v>Cartas de servicios</v>
      </c>
      <c r="AJ9" s="51" t="str">
        <f>RESULTADOS!C66</f>
        <v>https://www.comunidad.madrid/transparencia/servicios-procedimientos/cartas-servicios</v>
      </c>
      <c r="AK9" t="str">
        <f>RESULTADOS!D66</f>
        <v>N/A</v>
      </c>
      <c r="AL9" t="str">
        <f>RESULTADOS!E66</f>
        <v>N/A</v>
      </c>
      <c r="AM9" t="str">
        <f>RESULTADOS!F66</f>
        <v>N/A</v>
      </c>
      <c r="AN9" t="str">
        <f>RESULTADOS!G66</f>
        <v>N/A</v>
      </c>
      <c r="AO9" t="str">
        <f>RESULTADOS!H66</f>
        <v>Pasa</v>
      </c>
      <c r="AP9" t="str">
        <f>RESULTADOS!I66</f>
        <v>Falla</v>
      </c>
      <c r="AQ9" t="str">
        <f>RESULTADOS!J66</f>
        <v>Pasa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Presupuestos</v>
      </c>
      <c r="B10" s="50" t="str">
        <f>RESULTADOS!C26</f>
        <v>https://www.comunidad.madrid/transparencia/presupuestos-0</v>
      </c>
      <c r="C10" s="36" t="str">
        <f>RESULTADOS!D26</f>
        <v>Pasa</v>
      </c>
      <c r="D10" s="36" t="str">
        <f>RESULTADOS!E26</f>
        <v>N/A</v>
      </c>
      <c r="E10" s="36" t="str">
        <f>RESULTADOS!F26</f>
        <v>N/A</v>
      </c>
      <c r="F10" s="36" t="str">
        <f>RESULTADOS!G26</f>
        <v>N/A</v>
      </c>
      <c r="G10" s="36" t="str">
        <f>RESULTADOS!H26</f>
        <v>Pasa</v>
      </c>
      <c r="H10" s="36" t="str">
        <f>RESULTADOS!I26</f>
        <v>Pasa</v>
      </c>
      <c r="I10" s="36" t="str">
        <f>RESULTADOS!J26</f>
        <v>Pasa</v>
      </c>
      <c r="J10" s="36" t="str">
        <f>RESULTADOS!K26</f>
        <v>Pasa</v>
      </c>
      <c r="K10" s="36" t="str">
        <f>RESULTADOS!L26</f>
        <v>N/A</v>
      </c>
      <c r="L10" s="36" t="str">
        <f>RESULTADOS!M26</f>
        <v>Falla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N/A</v>
      </c>
      <c r="AD10" s="36" t="str">
        <f>RESULTADOS!AE26</f>
        <v>N/A</v>
      </c>
      <c r="AE10" s="36" t="str">
        <f>RESULTADOS!AF26</f>
        <v>Pasa</v>
      </c>
      <c r="AF10" s="36" t="str">
        <f>RESULTADOS!AG26</f>
        <v>Pasa</v>
      </c>
      <c r="AG10" s="36">
        <f>RESULTADOS!AH26</f>
        <v>0</v>
      </c>
      <c r="AH10" s="36"/>
      <c r="AI10" s="51" t="str">
        <f>RESULTADOS!B67</f>
        <v>Presupuestos</v>
      </c>
      <c r="AJ10" s="51" t="str">
        <f>RESULTADOS!C67</f>
        <v>https://www.comunidad.madrid/transparencia/presupuestos-0</v>
      </c>
      <c r="AK10" t="str">
        <f>RESULTADOS!D67</f>
        <v>N/A</v>
      </c>
      <c r="AL10" t="str">
        <f>RESULTADOS!E67</f>
        <v>N/A</v>
      </c>
      <c r="AM10" t="str">
        <f>RESULTADOS!F67</f>
        <v>N/A</v>
      </c>
      <c r="AN10" t="str">
        <f>RESULTADOS!G67</f>
        <v>N/A</v>
      </c>
      <c r="AO10" t="str">
        <f>RESULTADOS!H67</f>
        <v>Pasa</v>
      </c>
      <c r="AP10" t="str">
        <f>RESULTADOS!I67</f>
        <v>Falla</v>
      </c>
      <c r="AQ10" t="str">
        <f>RESULTADOS!J67</f>
        <v>Pasa</v>
      </c>
      <c r="AR10" t="str">
        <f>RESULTADOS!K67</f>
        <v>Pasa</v>
      </c>
      <c r="AS10" t="str">
        <f>RESULTADOS!L67</f>
        <v>Pasa</v>
      </c>
      <c r="AT10" t="str">
        <f>RESULTADOS!M67</f>
        <v>Pasa</v>
      </c>
      <c r="AU10" t="str">
        <f>RESULTADOS!N67</f>
        <v>Pasa</v>
      </c>
      <c r="AV10" t="str">
        <f>RESULTADOS!O67</f>
        <v>Pasa</v>
      </c>
      <c r="AW10" t="str">
        <f>RESULTADOS!P67</f>
        <v>Pasa</v>
      </c>
      <c r="AX10" t="str">
        <f>RESULTADOS!Q67</f>
        <v>Falla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Datos estadísticos</v>
      </c>
      <c r="B11" s="50" t="str">
        <f>RESULTADOS!C27</f>
        <v>https://www.comunidad.madrid/transparencia/presupuestos-contratos-subvenciones/datos-estadisticos</v>
      </c>
      <c r="C11" s="36" t="str">
        <f>RESULTADOS!D27</f>
        <v>Pasa</v>
      </c>
      <c r="D11" s="36" t="str">
        <f>RESULTADOS!E27</f>
        <v>N/A</v>
      </c>
      <c r="E11" s="36" t="str">
        <f>RESULTADOS!F27</f>
        <v>N/A</v>
      </c>
      <c r="F11" s="36" t="str">
        <f>RESULTADOS!G27</f>
        <v>N/A</v>
      </c>
      <c r="G11" s="36" t="str">
        <f>RESULTADOS!H27</f>
        <v>Pasa</v>
      </c>
      <c r="H11" s="36" t="str">
        <f>RESULTADOS!I27</f>
        <v>Pasa</v>
      </c>
      <c r="I11" s="36" t="str">
        <f>RESULTADOS!J27</f>
        <v>Pasa</v>
      </c>
      <c r="J11" s="36" t="str">
        <f>RESULTADOS!K27</f>
        <v>Pasa</v>
      </c>
      <c r="K11" s="36" t="str">
        <f>RESULTADOS!L27</f>
        <v>N/A</v>
      </c>
      <c r="L11" s="36" t="str">
        <f>RESULTADOS!M27</f>
        <v>Falla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N/A</v>
      </c>
      <c r="AE11" s="36" t="str">
        <f>RESULTADOS!AF27</f>
        <v>Pasa</v>
      </c>
      <c r="AF11" s="36" t="str">
        <f>RESULTADOS!AG27</f>
        <v>Pasa</v>
      </c>
      <c r="AG11" s="36">
        <f>RESULTADOS!AH27</f>
        <v>0</v>
      </c>
      <c r="AH11" s="36"/>
      <c r="AI11" s="51" t="str">
        <f>RESULTADOS!B68</f>
        <v>Datos estadísticos</v>
      </c>
      <c r="AJ11" s="51" t="str">
        <f>RESULTADOS!C68</f>
        <v>https://www.comunidad.madrid/transparencia/presupuestos-contratos-subvenciones/datos-estadisticos</v>
      </c>
      <c r="AK11" t="str">
        <f>RESULTADOS!D68</f>
        <v>N/A</v>
      </c>
      <c r="AL11" t="str">
        <f>RESULTADOS!E68</f>
        <v>N/A</v>
      </c>
      <c r="AM11" t="str">
        <f>RESULTADOS!F68</f>
        <v>N/A</v>
      </c>
      <c r="AN11" t="str">
        <f>RESULTADOS!G68</f>
        <v>N/A</v>
      </c>
      <c r="AO11" t="str">
        <f>RESULTADOS!H68</f>
        <v>Pasa</v>
      </c>
      <c r="AP11" t="str">
        <f>RESULTADOS!I68</f>
        <v>Falla</v>
      </c>
      <c r="AQ11" t="str">
        <f>RESULTADOS!J68</f>
        <v>Pasa</v>
      </c>
      <c r="AR11" t="str">
        <f>RESULTADOS!K68</f>
        <v>Pasa</v>
      </c>
      <c r="AS11" t="str">
        <f>RESULTADOS!L68</f>
        <v>Pasa</v>
      </c>
      <c r="AT11" t="str">
        <f>RESULTADOS!M68</f>
        <v>Pasa</v>
      </c>
      <c r="AU11" t="str">
        <f>RESULTADOS!N68</f>
        <v>Pasa</v>
      </c>
      <c r="AV11" t="str">
        <f>RESULTADOS!O68</f>
        <v>Pasa</v>
      </c>
      <c r="AW11" t="str">
        <f>RESULTADOS!P68</f>
        <v>Pasa</v>
      </c>
      <c r="AX11" t="str">
        <f>RESULTADOS!Q68</f>
        <v>Falla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Financiación y tributos</v>
      </c>
      <c r="B12" s="50" t="str">
        <f>RESULTADOS!C28</f>
        <v>https://www.comunidad.madrid/transparencia/financiacion-y-tributos-0</v>
      </c>
      <c r="C12" s="36" t="str">
        <f>RESULTADOS!D28</f>
        <v>Falla</v>
      </c>
      <c r="D12" s="36" t="str">
        <f>RESULTADOS!E28</f>
        <v>N/A</v>
      </c>
      <c r="E12" s="36" t="str">
        <f>RESULTADOS!F28</f>
        <v>N/A</v>
      </c>
      <c r="F12" s="36" t="str">
        <f>RESULTADOS!G28</f>
        <v>N/A</v>
      </c>
      <c r="G12" s="36" t="str">
        <f>RESULTADOS!H28</f>
        <v>Falla</v>
      </c>
      <c r="H12" s="36" t="str">
        <f>RESULTADOS!I28</f>
        <v>Pasa</v>
      </c>
      <c r="I12" s="36" t="str">
        <f>RESULTADOS!J28</f>
        <v>Pasa</v>
      </c>
      <c r="J12" s="36" t="str">
        <f>RESULTADOS!K28</f>
        <v>Pasa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N/A</v>
      </c>
      <c r="AE12" s="36" t="str">
        <f>RESULTADOS!AF28</f>
        <v>Pasa</v>
      </c>
      <c r="AF12" s="36" t="str">
        <f>RESULTADOS!AG28</f>
        <v>Pasa</v>
      </c>
      <c r="AG12" s="36">
        <f>RESULTADOS!AH28</f>
        <v>0</v>
      </c>
      <c r="AH12" s="36"/>
      <c r="AI12" s="51" t="str">
        <f>RESULTADOS!B69</f>
        <v>Financiación y tributos</v>
      </c>
      <c r="AJ12" s="51" t="str">
        <f>RESULTADOS!C69</f>
        <v>https://www.comunidad.madrid/transparencia/financiacion-y-tributos-0</v>
      </c>
      <c r="AK12" t="str">
        <f>RESULTADOS!D69</f>
        <v>N/A</v>
      </c>
      <c r="AL12" t="str">
        <f>RESULTADOS!E69</f>
        <v>N/A</v>
      </c>
      <c r="AM12" t="str">
        <f>RESULTADOS!F69</f>
        <v>N/A</v>
      </c>
      <c r="AN12" t="str">
        <f>RESULTADOS!G69</f>
        <v>N/A</v>
      </c>
      <c r="AO12" t="str">
        <f>RESULTADOS!H69</f>
        <v>Pasa</v>
      </c>
      <c r="AP12" t="str">
        <f>RESULTADOS!I69</f>
        <v>Falla</v>
      </c>
      <c r="AQ12" t="str">
        <f>RESULTADOS!J69</f>
        <v>Pasa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Consulta pública</v>
      </c>
      <c r="B13" s="50" t="str">
        <f>RESULTADOS!C29</f>
        <v>https://www.comunidad.madrid/transparencia/normativa-planificacion/consulta-publica</v>
      </c>
      <c r="C13" s="36" t="str">
        <f>RESULTADOS!D29</f>
        <v>Falla</v>
      </c>
      <c r="D13" s="36" t="str">
        <f>RESULTADOS!E29</f>
        <v>N/A</v>
      </c>
      <c r="E13" s="36" t="str">
        <f>RESULTADOS!F29</f>
        <v>N/A</v>
      </c>
      <c r="F13" s="36" t="str">
        <f>RESULTADOS!G29</f>
        <v>N/A</v>
      </c>
      <c r="G13" s="36" t="str">
        <f>RESULTADOS!H29</f>
        <v>Falla</v>
      </c>
      <c r="H13" s="36" t="str">
        <f>RESULTADOS!I29</f>
        <v>Pasa</v>
      </c>
      <c r="I13" s="36" t="str">
        <f>RESULTADOS!J29</f>
        <v>Pasa</v>
      </c>
      <c r="J13" s="36" t="str">
        <f>RESULTADOS!K29</f>
        <v>Pasa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Falla</v>
      </c>
      <c r="V13" s="36" t="str">
        <f>RESULTADOS!W29</f>
        <v>N/A</v>
      </c>
      <c r="W13" s="36" t="str">
        <f>RESULTADOS!X29</f>
        <v>N/A</v>
      </c>
      <c r="X13" s="36" t="str">
        <f>RESULTADOS!Y29</f>
        <v>Falla</v>
      </c>
      <c r="Y13" s="36" t="str">
        <f>RESULTADOS!Z29</f>
        <v>N/A</v>
      </c>
      <c r="Z13" s="36" t="str">
        <f>RESULTADOS!AA29</f>
        <v>Falla</v>
      </c>
      <c r="AA13" s="36" t="str">
        <f>RESULTADOS!AB29</f>
        <v>Pasa</v>
      </c>
      <c r="AB13" s="36" t="str">
        <f>RESULTADOS!AC29</f>
        <v>Pasa</v>
      </c>
      <c r="AC13" s="36" t="str">
        <f>RESULTADOS!AD29</f>
        <v>N/A</v>
      </c>
      <c r="AD13" s="36" t="str">
        <f>RESULTADOS!AE29</f>
        <v>Pasa</v>
      </c>
      <c r="AE13" s="36" t="str">
        <f>RESULTADOS!AF29</f>
        <v>Pasa</v>
      </c>
      <c r="AF13" s="36" t="str">
        <f>RESULTADOS!AG29</f>
        <v>Falla</v>
      </c>
      <c r="AG13" s="36">
        <f>RESULTADOS!AH29</f>
        <v>0</v>
      </c>
      <c r="AH13" s="36"/>
      <c r="AI13" s="51" t="str">
        <f>RESULTADOS!B70</f>
        <v>Consulta pública</v>
      </c>
      <c r="AJ13" s="51" t="str">
        <f>RESULTADOS!C70</f>
        <v>https://www.comunidad.madrid/transparencia/normativa-planificacion/consulta-publica</v>
      </c>
      <c r="AK13" t="str">
        <f>RESULTADOS!D70</f>
        <v>N/A</v>
      </c>
      <c r="AL13" t="str">
        <f>RESULTADOS!E70</f>
        <v>N/A</v>
      </c>
      <c r="AM13" t="str">
        <f>RESULTADOS!F70</f>
        <v>N/A</v>
      </c>
      <c r="AN13" t="str">
        <f>RESULTADOS!G70</f>
        <v>N/A</v>
      </c>
      <c r="AO13" t="str">
        <f>RESULTADOS!H70</f>
        <v>Pasa</v>
      </c>
      <c r="AP13" t="str">
        <f>RESULTADOS!I70</f>
        <v>Falla</v>
      </c>
      <c r="AQ13" t="str">
        <f>RESULTADOS!J70</f>
        <v>Pasa</v>
      </c>
      <c r="AR13" t="str">
        <f>RESULTADOS!K70</f>
        <v>Pasa</v>
      </c>
      <c r="AS13" t="str">
        <f>RESULTADOS!L70</f>
        <v>Pasa</v>
      </c>
      <c r="AT13" t="str">
        <f>RESULTADOS!M70</f>
        <v>Pasa</v>
      </c>
      <c r="AU13" t="str">
        <f>RESULTADOS!N70</f>
        <v>Pasa</v>
      </c>
      <c r="AV13" t="str">
        <f>RESULTADOS!O70</f>
        <v>Pasa</v>
      </c>
      <c r="AW13" t="str">
        <f>RESULTADOS!P70</f>
        <v>Pasa</v>
      </c>
      <c r="AX13" t="str">
        <f>RESULTADOS!Q70</f>
        <v>Falla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Plan normativo</v>
      </c>
      <c r="B14" s="50" t="str">
        <f>RESULTADOS!C30</f>
        <v>https://www.comunidad.madrid/transparencia/plan-normativo</v>
      </c>
      <c r="C14" s="36" t="str">
        <f>RESULTADOS!D30</f>
        <v>Pasa</v>
      </c>
      <c r="D14" s="36" t="str">
        <f>RESULTADOS!E30</f>
        <v>N/A</v>
      </c>
      <c r="E14" s="36" t="str">
        <f>RESULTADOS!F30</f>
        <v>N/A</v>
      </c>
      <c r="F14" s="36" t="str">
        <f>RESULTADOS!G30</f>
        <v>N/A</v>
      </c>
      <c r="G14" s="36" t="str">
        <f>RESULTADOS!H30</f>
        <v>Pasa</v>
      </c>
      <c r="H14" s="36" t="str">
        <f>RESULTADOS!I30</f>
        <v>Pasa</v>
      </c>
      <c r="I14" s="36" t="str">
        <f>RESULTADOS!J30</f>
        <v>Pasa</v>
      </c>
      <c r="J14" s="36" t="str">
        <f>RESULTADOS!K30</f>
        <v>Pasa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N/A</v>
      </c>
      <c r="AD14" s="36" t="str">
        <f>RESULTADOS!AE30</f>
        <v>N/A</v>
      </c>
      <c r="AE14" s="36" t="str">
        <f>RESULTADOS!AF30</f>
        <v>Pasa</v>
      </c>
      <c r="AF14" s="36" t="str">
        <f>RESULTADOS!AG30</f>
        <v>Pasa</v>
      </c>
      <c r="AG14" s="36">
        <f>RESULTADOS!AH30</f>
        <v>0</v>
      </c>
      <c r="AH14" s="36"/>
      <c r="AI14" s="51" t="str">
        <f>RESULTADOS!B71</f>
        <v>Plan normativo</v>
      </c>
      <c r="AJ14" s="51" t="str">
        <f>RESULTADOS!C71</f>
        <v>https://www.comunidad.madrid/transparencia/plan-normativo</v>
      </c>
      <c r="AK14" t="str">
        <f>RESULTADOS!D71</f>
        <v>N/A</v>
      </c>
      <c r="AL14" t="str">
        <f>RESULTADOS!E71</f>
        <v>N/A</v>
      </c>
      <c r="AM14" t="str">
        <f>RESULTADOS!F71</f>
        <v>N/A</v>
      </c>
      <c r="AN14" t="str">
        <f>RESULTADOS!G71</f>
        <v>N/A</v>
      </c>
      <c r="AO14" t="str">
        <f>RESULTADOS!H71</f>
        <v>Pasa</v>
      </c>
      <c r="AP14" t="str">
        <f>RESULTADOS!I71</f>
        <v>Falla</v>
      </c>
      <c r="AQ14" t="str">
        <f>RESULTADOS!J71</f>
        <v>Pasa</v>
      </c>
      <c r="AR14" t="str">
        <f>RESULTADOS!K71</f>
        <v>Pasa</v>
      </c>
      <c r="AS14" t="str">
        <f>RESULTADOS!L71</f>
        <v>Pasa</v>
      </c>
      <c r="AT14" t="str">
        <f>RESULTADOS!M71</f>
        <v>Pasa</v>
      </c>
      <c r="AU14" t="str">
        <f>RESULTADOS!N71</f>
        <v>Pasa</v>
      </c>
      <c r="AV14" t="str">
        <f>RESULTADOS!O71</f>
        <v>Pasa</v>
      </c>
      <c r="AW14" t="str">
        <f>RESULTADOS!P71</f>
        <v>Pasa</v>
      </c>
      <c r="AX14" t="str">
        <f>RESULTADOS!Q71</f>
        <v>Pasa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N/A</v>
      </c>
      <c r="E23" s="36" t="str">
        <f>RESULTADOS!F54</f>
        <v>N/A</v>
      </c>
      <c r="F23" s="36" t="str">
        <f>RESULTADOS!G54</f>
        <v>N/A</v>
      </c>
      <c r="G23" s="36" t="str">
        <f>RESULTADOS!H54</f>
        <v>NO CONFORME</v>
      </c>
      <c r="H23" s="36" t="str">
        <f>RESULTADOS!I54</f>
        <v>CONFORME</v>
      </c>
      <c r="I23" s="36" t="str">
        <f>RESULTADOS!J54</f>
        <v>CONFORME</v>
      </c>
      <c r="J23" s="36" t="str">
        <f>RESULTADOS!K54</f>
        <v>CONFORME</v>
      </c>
      <c r="K23" s="36" t="str">
        <f>RESULTADOS!L54</f>
        <v>N/A</v>
      </c>
      <c r="L23" s="36" t="str">
        <f>RESULTADOS!M54</f>
        <v>NO 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CONFORME</v>
      </c>
      <c r="AC23" s="36" t="str">
        <f>RESULTADOS!AD54</f>
        <v>N/A</v>
      </c>
      <c r="AD23" s="36" t="str">
        <f>RESULTADOS!AE54</f>
        <v>CONFORME</v>
      </c>
      <c r="AE23" s="36" t="str">
        <f>RESULTADOS!AF54</f>
        <v>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N/A</v>
      </c>
      <c r="AO23" t="str">
        <f>RESULTADOS!H95</f>
        <v>CONFORME</v>
      </c>
      <c r="AP23" t="str">
        <f>RESULTADOS!I95</f>
        <v>NO CONFORME</v>
      </c>
      <c r="AQ23" t="str">
        <f>RESULTADOS!J95</f>
        <v>CONFORME</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NO 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Portal de Transparencia de la Comunidad de Madrid</v>
      </c>
      <c r="F29" s="36" t="e">
        <f>#REF!</f>
        <v>#REF!</v>
      </c>
      <c r="G29" s="36" t="str">
        <f>'01.Definición de ámbito'!C29</f>
        <v>https://www.comunidad.madrid/transparencia</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https://www.comunidad.madrid/transparencia</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Qué es transparencia</v>
      </c>
      <c r="B32" s="50" t="str">
        <f>'03.Muestra'!D9</f>
        <v>Pagina tipo</v>
      </c>
      <c r="C32" s="50" t="str">
        <f>'03.Muestra'!E9</f>
        <v>https://www.comunidad.madrid/transparencia/que-es-transparencia</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Registro de solicitudes</v>
      </c>
      <c r="B33" s="50" t="str">
        <f>'03.Muestra'!D10</f>
        <v>Pagina tipo</v>
      </c>
      <c r="C33" s="50" t="str">
        <f>'03.Muestra'!E10</f>
        <v>https://www.comunidad.madrid/transparencia/registro-solicitudes-y-reclamaciones-ambito-transparencia</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Institución y funcionamiento</v>
      </c>
      <c r="B34" s="50" t="str">
        <f>'03.Muestra'!D11</f>
        <v>Pagina tipo</v>
      </c>
      <c r="C34" s="50" t="str">
        <f>'03.Muestra'!E11</f>
        <v>https://www.comunidad.madrid/transparencia/institucion-y-su-funcionamiento</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Relaciones sindicales</v>
      </c>
      <c r="B35" s="50" t="str">
        <f>'03.Muestra'!D12</f>
        <v>Pagina tipo</v>
      </c>
      <c r="C35" s="50" t="str">
        <f>'03.Muestra'!E12</f>
        <v>https://www.comunidad.madrid/transparencia/relaciones-sindicales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Procedimientos y Servicios</v>
      </c>
      <c r="B36" s="50" t="str">
        <f>'03.Muestra'!D13</f>
        <v>Pagina tipo</v>
      </c>
      <c r="C36" s="50" t="str">
        <f>'03.Muestra'!E13</f>
        <v>https://www.comunidad.madrid/transparencia/inventario-procedimientos-y-servicios-comunidad</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Cartas de servicios</v>
      </c>
      <c r="B37" s="50" t="str">
        <f>'03.Muestra'!D14</f>
        <v>Pagina tipo</v>
      </c>
      <c r="C37" s="50" t="str">
        <f>'03.Muestra'!E14</f>
        <v>https://www.comunidad.madrid/transparencia/servicios-procedimientos/cartas-servicios</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Presupuestos</v>
      </c>
      <c r="B38" s="50" t="str">
        <f>'03.Muestra'!D15</f>
        <v>Pagina tipo</v>
      </c>
      <c r="C38" s="50" t="str">
        <f>'03.Muestra'!E15</f>
        <v>https://www.comunidad.madrid/transparencia/presupuestos-0</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Datos estadísticos</v>
      </c>
      <c r="B39" s="50" t="str">
        <f>'03.Muestra'!D16</f>
        <v>Pagina tipo</v>
      </c>
      <c r="C39" s="50" t="str">
        <f>'03.Muestra'!E16</f>
        <v>https://www.comunidad.madrid/transparencia/presupuestos-contratos-subvenciones/datos-estadisticos</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Financiación y tributos</v>
      </c>
      <c r="B40" s="50" t="str">
        <f>'03.Muestra'!D17</f>
        <v>Pagina tipo</v>
      </c>
      <c r="C40" s="50" t="str">
        <f>'03.Muestra'!E17</f>
        <v>https://www.comunidad.madrid/transparencia/financiacion-y-tributos-0</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Consulta pública</v>
      </c>
      <c r="B41" s="50" t="str">
        <f>'03.Muestra'!D18</f>
        <v>Pagina tipo</v>
      </c>
      <c r="C41" s="50" t="str">
        <f>'03.Muestra'!E18</f>
        <v>https://www.comunidad.madrid/transparencia/normativa-planificacion/consulta-publica</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Plan normativo</v>
      </c>
      <c r="B42" s="50" t="str">
        <f>'03.Muestra'!D19</f>
        <v>Pagina tipo</v>
      </c>
      <c r="C42" s="50" t="str">
        <f>'03.Muestra'!E19</f>
        <v>https://www.comunidad.madrid/transparencia/plan-normativo</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5" t="s">
        <v>289</v>
      </c>
      <c r="C6" s="195"/>
      <c r="D6" s="195"/>
      <c r="E6" s="195"/>
      <c r="F6" s="195"/>
      <c r="G6" s="195"/>
      <c r="H6" s="195"/>
      <c r="I6" s="195"/>
      <c r="J6" s="195"/>
      <c r="K6" s="195"/>
      <c r="L6" s="195"/>
      <c r="M6" s="195"/>
      <c r="N6" s="195"/>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0" t="s">
        <v>272</v>
      </c>
      <c r="B1" s="180"/>
      <c r="C1" s="180" t="s">
        <v>273</v>
      </c>
      <c r="D1" s="180"/>
      <c r="E1" s="180" t="s">
        <v>274</v>
      </c>
      <c r="F1" s="180"/>
      <c r="G1" s="180"/>
      <c r="H1" s="180"/>
      <c r="I1" s="180"/>
      <c r="J1" s="180"/>
      <c r="K1" s="180" t="s">
        <v>290</v>
      </c>
      <c r="L1" s="180"/>
      <c r="M1" s="180"/>
      <c r="T1" s="184"/>
      <c r="U1" s="184"/>
      <c r="V1" s="184"/>
      <c r="W1" s="184"/>
      <c r="X1" s="184"/>
      <c r="Y1" s="184"/>
      <c r="Z1" s="184" t="s">
        <v>60</v>
      </c>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t="s">
        <v>63</v>
      </c>
      <c r="BE1" s="184"/>
      <c r="BF1" s="184"/>
      <c r="BG1" s="184"/>
      <c r="BH1" s="184"/>
      <c r="BI1" s="184"/>
      <c r="BJ1" s="184"/>
      <c r="BK1" s="184"/>
      <c r="BL1" s="184"/>
      <c r="BM1" s="184"/>
      <c r="BN1" s="184"/>
      <c r="BO1" s="184"/>
      <c r="BP1" s="184"/>
      <c r="BQ1" s="184"/>
      <c r="BR1" s="184"/>
      <c r="BS1" s="184"/>
      <c r="BT1" s="184"/>
      <c r="BU1" s="184"/>
      <c r="BV1" s="184"/>
      <c r="BW1" s="184"/>
    </row>
    <row r="2" spans="1:75" ht="13">
      <c r="A2" t="s">
        <v>275</v>
      </c>
      <c r="B2" s="183" t="str">
        <f>'00.Info'!N2</f>
        <v>Versión: 1.0.3</v>
      </c>
      <c r="C2" s="180" t="s">
        <v>252</v>
      </c>
      <c r="D2" s="182" t="str">
        <f>'01.Definición de ámbito'!C7</f>
        <v>SUBDIRECCIÓN GENERAL DE ADMINISTRACIÓN ELECTRÓNICA</v>
      </c>
      <c r="E2" s="180" t="s">
        <v>25</v>
      </c>
      <c r="F2" s="182" t="str">
        <f>'02.Tecnologías'!C9</f>
        <v>Sí</v>
      </c>
      <c r="G2" s="181" t="s">
        <v>276</v>
      </c>
      <c r="H2" s="181" t="s">
        <v>277</v>
      </c>
      <c r="K2" s="188" t="s">
        <v>291</v>
      </c>
      <c r="L2" s="189">
        <f>'03.Muestra'!D45</f>
        <v>14</v>
      </c>
      <c r="M2" s="180"/>
      <c r="N2" s="51"/>
      <c r="O2" s="51"/>
      <c r="P2" s="51"/>
      <c r="T2" s="184" t="s">
        <v>278</v>
      </c>
      <c r="U2" s="184" t="s">
        <v>279</v>
      </c>
      <c r="V2" s="184" t="s">
        <v>280</v>
      </c>
      <c r="W2" s="184" t="s">
        <v>281</v>
      </c>
      <c r="X2" s="184" t="s">
        <v>282</v>
      </c>
      <c r="Y2" s="184" t="s">
        <v>47</v>
      </c>
      <c r="Z2" s="184" t="s">
        <v>144</v>
      </c>
      <c r="AA2" s="184" t="s">
        <v>145</v>
      </c>
      <c r="AB2" s="184" t="s">
        <v>146</v>
      </c>
      <c r="AC2" s="184" t="s">
        <v>147</v>
      </c>
      <c r="AD2" s="184" t="s">
        <v>148</v>
      </c>
      <c r="AE2" s="184" t="s">
        <v>149</v>
      </c>
      <c r="AF2" s="184" t="s">
        <v>150</v>
      </c>
      <c r="AG2" s="184" t="s">
        <v>151</v>
      </c>
      <c r="AH2" s="184" t="s">
        <v>152</v>
      </c>
      <c r="AI2" s="184" t="s">
        <v>153</v>
      </c>
      <c r="AJ2" s="184" t="s">
        <v>154</v>
      </c>
      <c r="AK2" s="184" t="s">
        <v>155</v>
      </c>
      <c r="AL2" s="184" t="s">
        <v>156</v>
      </c>
      <c r="AM2" s="184" t="s">
        <v>157</v>
      </c>
      <c r="AN2" s="184" t="s">
        <v>158</v>
      </c>
      <c r="AO2" s="184" t="s">
        <v>159</v>
      </c>
      <c r="AP2" s="184" t="s">
        <v>160</v>
      </c>
      <c r="AQ2" s="184" t="s">
        <v>161</v>
      </c>
      <c r="AR2" s="184" t="s">
        <v>162</v>
      </c>
      <c r="AS2" s="184" t="s">
        <v>163</v>
      </c>
      <c r="AT2" s="184" t="s">
        <v>164</v>
      </c>
      <c r="AU2" s="184" t="s">
        <v>165</v>
      </c>
      <c r="AV2" s="184" t="s">
        <v>166</v>
      </c>
      <c r="AW2" s="184" t="s">
        <v>167</v>
      </c>
      <c r="AX2" s="184" t="s">
        <v>168</v>
      </c>
      <c r="AY2" s="184" t="s">
        <v>169</v>
      </c>
      <c r="AZ2" s="184" t="s">
        <v>170</v>
      </c>
      <c r="BA2" s="184" t="s">
        <v>171</v>
      </c>
      <c r="BB2" s="184" t="s">
        <v>172</v>
      </c>
      <c r="BC2" s="184" t="s">
        <v>173</v>
      </c>
      <c r="BD2" s="184" t="s">
        <v>175</v>
      </c>
      <c r="BE2" s="184" t="s">
        <v>176</v>
      </c>
      <c r="BF2" s="184" t="s">
        <v>177</v>
      </c>
      <c r="BG2" s="184" t="s">
        <v>178</v>
      </c>
      <c r="BH2" s="184" t="s">
        <v>179</v>
      </c>
      <c r="BI2" s="184" t="s">
        <v>180</v>
      </c>
      <c r="BJ2" s="184" t="s">
        <v>181</v>
      </c>
      <c r="BK2" s="184" t="s">
        <v>182</v>
      </c>
      <c r="BL2" s="184" t="s">
        <v>183</v>
      </c>
      <c r="BM2" s="184" t="s">
        <v>184</v>
      </c>
      <c r="BN2" s="184" t="s">
        <v>185</v>
      </c>
      <c r="BO2" s="184" t="s">
        <v>186</v>
      </c>
      <c r="BP2" s="184" t="s">
        <v>187</v>
      </c>
      <c r="BQ2" s="184" t="s">
        <v>188</v>
      </c>
      <c r="BR2" s="184" t="s">
        <v>189</v>
      </c>
      <c r="BS2" s="184" t="s">
        <v>190</v>
      </c>
      <c r="BT2" s="184" t="s">
        <v>191</v>
      </c>
      <c r="BU2" s="184" t="s">
        <v>192</v>
      </c>
      <c r="BV2" s="184" t="s">
        <v>193</v>
      </c>
      <c r="BW2" s="184" t="s">
        <v>194</v>
      </c>
    </row>
    <row r="3" spans="1:75" ht="13">
      <c r="C3" s="180" t="s">
        <v>253</v>
      </c>
      <c r="D3" s="182" t="str">
        <f>'01.Definición de ámbito'!C9</f>
        <v>A13043893</v>
      </c>
      <c r="E3" s="180" t="s">
        <v>28</v>
      </c>
      <c r="F3" s="182" t="str">
        <f>'02.Tecnologías'!C10</f>
        <v>No</v>
      </c>
      <c r="G3" s="182" t="str">
        <f>'02.Tecnologías'!K13</f>
        <v>PHP</v>
      </c>
      <c r="H3" s="182" t="str">
        <f>'02.Tecnologías'!L13</f>
        <v>https://www.php.net/</v>
      </c>
      <c r="K3" s="188" t="s">
        <v>292</v>
      </c>
      <c r="L3" s="189">
        <f>'03.Muestra'!D47</f>
        <v>14</v>
      </c>
      <c r="M3" s="180"/>
      <c r="N3" s="51"/>
      <c r="O3" s="51"/>
      <c r="P3" s="51"/>
      <c r="T3" s="185">
        <f>'03.Muestra'!B8</f>
        <v>1</v>
      </c>
      <c r="U3" s="185" t="str">
        <f>'03.Muestra'!C8</f>
        <v>Páginal principal</v>
      </c>
      <c r="V3" s="185" t="str">
        <f>'03.Muestra'!D8</f>
        <v>Página inicio</v>
      </c>
      <c r="W3" s="185" t="str">
        <f>'03.Muestra'!E8</f>
        <v>https://www.comunidad.madrid/transparencia</v>
      </c>
      <c r="X3" s="185" t="str">
        <f>IF(LEFT('03.Muestra'!F8,3)="Ej.",0,'03.Muestra'!F8)</f>
        <v>Home</v>
      </c>
      <c r="Y3" s="185">
        <f>IF(LEFT('03.Muestra'!G8,3)="Ej.",0,'03.Muestra'!G8)</f>
        <v>0</v>
      </c>
      <c r="Z3" s="183" t="str">
        <f>RESULTADOS!D19</f>
        <v>Pasa</v>
      </c>
      <c r="AA3" s="183" t="str">
        <f>RESULTADOS!E19</f>
        <v>N/A</v>
      </c>
      <c r="AB3" s="183" t="str">
        <f>RESULTADOS!F19</f>
        <v>N/A</v>
      </c>
      <c r="AC3" s="183" t="str">
        <f>RESULTADOS!G19</f>
        <v>N/A</v>
      </c>
      <c r="AD3" s="183" t="str">
        <f>RESULTADOS!H19</f>
        <v>Pasa</v>
      </c>
      <c r="AE3" s="183" t="str">
        <f>RESULTADOS!I19</f>
        <v>Pasa</v>
      </c>
      <c r="AF3" s="183" t="str">
        <f>RESULTADOS!J19</f>
        <v>Pasa</v>
      </c>
      <c r="AG3" s="183" t="str">
        <f>RESULTADOS!K19</f>
        <v>Pasa</v>
      </c>
      <c r="AH3" s="183" t="str">
        <f>RESULTADOS!L19</f>
        <v>N/A</v>
      </c>
      <c r="AI3" s="183" t="str">
        <f>RESULTADOS!M19</f>
        <v>Pasa</v>
      </c>
      <c r="AJ3" s="183" t="str">
        <f>RESULTADOS!N19</f>
        <v>Pasa</v>
      </c>
      <c r="AK3" s="183" t="str">
        <f>RESULTADOS!O19</f>
        <v>N/A</v>
      </c>
      <c r="AL3" s="183" t="str">
        <f>RESULTADOS!P19</f>
        <v>N/A</v>
      </c>
      <c r="AM3" s="183" t="str">
        <f>RESULTADOS!Q19</f>
        <v>N/A</v>
      </c>
      <c r="AN3" s="183" t="str">
        <f>RESULTADOS!R19</f>
        <v>N/A</v>
      </c>
      <c r="AO3" s="183" t="str">
        <f>RESULTADOS!S19</f>
        <v>N/A</v>
      </c>
      <c r="AP3" s="183" t="str">
        <f>RESULTADOS!T19</f>
        <v>Pasa</v>
      </c>
      <c r="AQ3" s="183" t="str">
        <f>RESULTADOS!U19</f>
        <v>Pasa</v>
      </c>
      <c r="AR3" s="183" t="str">
        <f>RESULTADOS!V19</f>
        <v>Falla</v>
      </c>
      <c r="AS3" s="183" t="str">
        <f>RESULTADOS!W19</f>
        <v>N/A</v>
      </c>
      <c r="AT3" s="183" t="str">
        <f>RESULTADOS!X19</f>
        <v>N/A</v>
      </c>
      <c r="AU3" s="183" t="str">
        <f>RESULTADOS!Y19</f>
        <v>Pasa</v>
      </c>
      <c r="AV3" s="183" t="str">
        <f>RESULTADOS!Z19</f>
        <v>N/A</v>
      </c>
      <c r="AW3" s="183" t="str">
        <f>RESULTADOS!AA19</f>
        <v>Falla</v>
      </c>
      <c r="AX3" s="183" t="str">
        <f>RESULTADOS!AB19</f>
        <v>Pasa</v>
      </c>
      <c r="AY3" s="183" t="str">
        <f>RESULTADOS!AC19</f>
        <v>N/A</v>
      </c>
      <c r="AZ3" s="183" t="str">
        <f>RESULTADOS!AD19</f>
        <v>N/A</v>
      </c>
      <c r="BA3" s="183" t="str">
        <f>RESULTADOS!AE19</f>
        <v>N/A</v>
      </c>
      <c r="BB3" s="183" t="str">
        <f>RESULTADOS!AF19</f>
        <v>Pasa</v>
      </c>
      <c r="BC3" s="183" t="str">
        <f>RESULTADOS!AG19</f>
        <v>Pasa</v>
      </c>
      <c r="BD3" s="183" t="str">
        <f>RESULTADOS!D60</f>
        <v>N/A</v>
      </c>
      <c r="BE3" s="183" t="str">
        <f>RESULTADOS!E60</f>
        <v>N/A</v>
      </c>
      <c r="BF3" s="183" t="str">
        <f>RESULTADOS!F60</f>
        <v>N/A</v>
      </c>
      <c r="BG3" s="183" t="str">
        <f>RESULTADOS!G60</f>
        <v>N/A</v>
      </c>
      <c r="BH3" s="183" t="str">
        <f>RESULTADOS!H60</f>
        <v>Pasa</v>
      </c>
      <c r="BI3" s="183" t="str">
        <f>RESULTADOS!I60</f>
        <v>Falla</v>
      </c>
      <c r="BJ3" s="183" t="str">
        <f>RESULTADOS!J60</f>
        <v>Pasa</v>
      </c>
      <c r="BK3" s="183" t="str">
        <f>RESULTADOS!K60</f>
        <v>Pasa</v>
      </c>
      <c r="BL3" s="183" t="str">
        <f>RESULTADOS!L60</f>
        <v>Pasa</v>
      </c>
      <c r="BM3" s="183" t="str">
        <f>RESULTADOS!M60</f>
        <v>Pasa</v>
      </c>
      <c r="BN3" s="183" t="str">
        <f>RESULTADOS!N60</f>
        <v>Pasa</v>
      </c>
      <c r="BO3" s="183" t="str">
        <f>RESULTADOS!O60</f>
        <v>Pasa</v>
      </c>
      <c r="BP3" s="183" t="str">
        <f>RESULTADOS!P60</f>
        <v>Pasa</v>
      </c>
      <c r="BQ3" s="183" t="str">
        <f>RESULTADOS!Q60</f>
        <v>Pasa</v>
      </c>
      <c r="BR3" s="183" t="str">
        <f>RESULTADOS!R60</f>
        <v>N/A</v>
      </c>
      <c r="BS3" s="183" t="str">
        <f>RESULTADOS!S60</f>
        <v>Pasa</v>
      </c>
      <c r="BT3" s="183" t="str">
        <f>RESULTADOS!T60</f>
        <v>Pasa</v>
      </c>
      <c r="BU3" s="183" t="str">
        <f>RESULTADOS!U60</f>
        <v>N/A</v>
      </c>
      <c r="BV3" s="183" t="str">
        <f>RESULTADOS!V60</f>
        <v>N/A</v>
      </c>
      <c r="BW3" s="183" t="str">
        <f>RESULTADOS!W60</f>
        <v>N/A</v>
      </c>
    </row>
    <row r="4" spans="1:75" ht="13">
      <c r="C4" s="180" t="s">
        <v>254</v>
      </c>
      <c r="D4" s="182" t="str">
        <f>'01.Definición de ámbito'!C11</f>
        <v>COMUNIDAD DE MADRID</v>
      </c>
      <c r="E4" s="180" t="s">
        <v>31</v>
      </c>
      <c r="F4" s="182" t="str">
        <f>'02.Tecnologías'!C11</f>
        <v>No</v>
      </c>
      <c r="G4" s="182">
        <f>'02.Tecnologías'!K14</f>
        <v>0</v>
      </c>
      <c r="H4" s="182">
        <f>'02.Tecnologías'!L14</f>
        <v>0</v>
      </c>
      <c r="K4" s="188" t="s">
        <v>293</v>
      </c>
      <c r="L4" s="189">
        <f>'03.Muestra'!D49</f>
        <v>0</v>
      </c>
      <c r="M4" s="180"/>
      <c r="N4" s="51"/>
      <c r="O4" s="51"/>
      <c r="P4" s="51"/>
      <c r="T4" s="185">
        <f>'03.Muestra'!B9</f>
        <v>2</v>
      </c>
      <c r="U4" s="185" t="str">
        <f>'03.Muestra'!C9</f>
        <v>Qué es transparencia</v>
      </c>
      <c r="V4" s="185" t="str">
        <f>'03.Muestra'!D9</f>
        <v>Pagina tipo</v>
      </c>
      <c r="W4" s="185" t="str">
        <f>'03.Muestra'!E9</f>
        <v>https://www.comunidad.madrid/transparencia/que-es-transparencia</v>
      </c>
      <c r="X4" s="185" t="str">
        <f>'03.Muestra'!F9</f>
        <v>Home - Transparencia - Qué es transparencia</v>
      </c>
      <c r="Y4" s="185">
        <f>'03.Muestra'!G9</f>
        <v>0</v>
      </c>
      <c r="Z4" s="183" t="str">
        <f>RESULTADOS!D20</f>
        <v>Pasa</v>
      </c>
      <c r="AA4" s="183" t="str">
        <f>RESULTADOS!E20</f>
        <v>N/A</v>
      </c>
      <c r="AB4" s="183" t="str">
        <f>RESULTADOS!F20</f>
        <v>N/A</v>
      </c>
      <c r="AC4" s="183" t="str">
        <f>RESULTADOS!G20</f>
        <v>N/A</v>
      </c>
      <c r="AD4" s="183" t="str">
        <f>RESULTADOS!H20</f>
        <v>Pasa</v>
      </c>
      <c r="AE4" s="183" t="str">
        <f>RESULTADOS!I20</f>
        <v>Pasa</v>
      </c>
      <c r="AF4" s="183" t="str">
        <f>RESULTADOS!J20</f>
        <v>Pasa</v>
      </c>
      <c r="AG4" s="183" t="str">
        <f>RESULTADOS!K20</f>
        <v>Pasa</v>
      </c>
      <c r="AH4" s="183" t="str">
        <f>RESULTADOS!L20</f>
        <v>N/A</v>
      </c>
      <c r="AI4" s="183" t="str">
        <f>RESULTADOS!M20</f>
        <v>Pasa</v>
      </c>
      <c r="AJ4" s="183" t="str">
        <f>RESULTADOS!N20</f>
        <v>Pasa</v>
      </c>
      <c r="AK4" s="183" t="str">
        <f>RESULTADOS!O20</f>
        <v>N/A</v>
      </c>
      <c r="AL4" s="183" t="str">
        <f>RESULTADOS!P20</f>
        <v>N/A</v>
      </c>
      <c r="AM4" s="183" t="str">
        <f>RESULTADOS!Q20</f>
        <v>N/A</v>
      </c>
      <c r="AN4" s="183" t="str">
        <f>RESULTADOS!R20</f>
        <v>N/A</v>
      </c>
      <c r="AO4" s="183" t="str">
        <f>RESULTADOS!S20</f>
        <v>N/A</v>
      </c>
      <c r="AP4" s="183" t="str">
        <f>RESULTADOS!T20</f>
        <v>Pasa</v>
      </c>
      <c r="AQ4" s="183" t="str">
        <f>RESULTADOS!U20</f>
        <v>Pasa</v>
      </c>
      <c r="AR4" s="183" t="str">
        <f>RESULTADOS!V20</f>
        <v>Pasa</v>
      </c>
      <c r="AS4" s="183" t="str">
        <f>RESULTADOS!W20</f>
        <v>N/A</v>
      </c>
      <c r="AT4" s="183" t="str">
        <f>RESULTADOS!X20</f>
        <v>N/A</v>
      </c>
      <c r="AU4" s="183" t="str">
        <f>RESULTADOS!Y20</f>
        <v>Pasa</v>
      </c>
      <c r="AV4" s="183" t="str">
        <f>RESULTADOS!Z20</f>
        <v>N/A</v>
      </c>
      <c r="AW4" s="183" t="str">
        <f>RESULTADOS!AA20</f>
        <v>Falla</v>
      </c>
      <c r="AX4" s="183" t="str">
        <f>RESULTADOS!AB20</f>
        <v>Pasa</v>
      </c>
      <c r="AY4" s="183" t="str">
        <f>RESULTADOS!AC20</f>
        <v>N/A</v>
      </c>
      <c r="AZ4" s="183" t="str">
        <f>RESULTADOS!AD20</f>
        <v>N/A</v>
      </c>
      <c r="BA4" s="183" t="str">
        <f>RESULTADOS!AE20</f>
        <v>N/A</v>
      </c>
      <c r="BB4" s="183" t="str">
        <f>RESULTADOS!AF20</f>
        <v>Pasa</v>
      </c>
      <c r="BC4" s="183" t="str">
        <f>RESULTADOS!AG20</f>
        <v>Pasa</v>
      </c>
      <c r="BD4" s="183" t="str">
        <f>RESULTADOS!D61</f>
        <v>N/A</v>
      </c>
      <c r="BE4" s="183" t="str">
        <f>RESULTADOS!E61</f>
        <v>N/A</v>
      </c>
      <c r="BF4" s="183" t="str">
        <f>RESULTADOS!F61</f>
        <v>N/A</v>
      </c>
      <c r="BG4" s="183" t="str">
        <f>RESULTADOS!G61</f>
        <v>N/A</v>
      </c>
      <c r="BH4" s="183" t="str">
        <f>RESULTADOS!H61</f>
        <v>Pasa</v>
      </c>
      <c r="BI4" s="183" t="str">
        <f>RESULTADOS!I61</f>
        <v>Falla</v>
      </c>
      <c r="BJ4" s="183" t="str">
        <f>RESULTADOS!J61</f>
        <v>Pasa</v>
      </c>
      <c r="BK4" s="183" t="str">
        <f>RESULTADOS!K61</f>
        <v>Pasa</v>
      </c>
      <c r="BL4" s="183" t="str">
        <f>RESULTADOS!L61</f>
        <v>Pasa</v>
      </c>
      <c r="BM4" s="183" t="str">
        <f>RESULTADOS!M61</f>
        <v>Pasa</v>
      </c>
      <c r="BN4" s="183" t="str">
        <f>RESULTADOS!N61</f>
        <v>Pasa</v>
      </c>
      <c r="BO4" s="183" t="str">
        <f>RESULTADOS!O61</f>
        <v>Pasa</v>
      </c>
      <c r="BP4" s="183" t="str">
        <f>RESULTADOS!P61</f>
        <v>Pasa</v>
      </c>
      <c r="BQ4" s="183" t="str">
        <f>RESULTADOS!Q61</f>
        <v>Pasa</v>
      </c>
      <c r="BR4" s="183" t="str">
        <f>RESULTADOS!R61</f>
        <v>N/A</v>
      </c>
      <c r="BS4" s="183" t="str">
        <f>RESULTADOS!S61</f>
        <v>Pasa</v>
      </c>
      <c r="BT4" s="183" t="str">
        <f>RESULTADOS!T61</f>
        <v>Pasa</v>
      </c>
      <c r="BU4" s="183" t="str">
        <f>RESULTADOS!U61</f>
        <v>N/A</v>
      </c>
      <c r="BV4" s="183" t="str">
        <f>RESULTADOS!V61</f>
        <v>N/A</v>
      </c>
      <c r="BW4" s="183" t="str">
        <f>RESULTADOS!W61</f>
        <v>N/A</v>
      </c>
    </row>
    <row r="5" spans="1:75" ht="13">
      <c r="C5" s="180" t="s">
        <v>255</v>
      </c>
      <c r="D5" s="182" t="str">
        <f>'01.Definición de ámbito'!C13</f>
        <v>A13002908</v>
      </c>
      <c r="E5" s="180" t="s">
        <v>34</v>
      </c>
      <c r="F5" s="182" t="str">
        <f>'02.Tecnologías'!C12</f>
        <v>Sí</v>
      </c>
      <c r="G5" s="182">
        <f>'02.Tecnologías'!K15</f>
        <v>0</v>
      </c>
      <c r="H5" s="182">
        <f>'02.Tecnologías'!L15</f>
        <v>0</v>
      </c>
      <c r="K5" s="188" t="s">
        <v>294</v>
      </c>
      <c r="L5" s="189" t="str">
        <f>'03.Muestra'!D52</f>
        <v>NO</v>
      </c>
      <c r="M5" s="180"/>
      <c r="N5" s="51"/>
      <c r="O5" s="51"/>
      <c r="P5" s="51"/>
      <c r="T5" s="185">
        <f>'03.Muestra'!B10</f>
        <v>3</v>
      </c>
      <c r="U5" s="185" t="str">
        <f>'03.Muestra'!C10</f>
        <v>Registro de solicitudes</v>
      </c>
      <c r="V5" s="185" t="str">
        <f>'03.Muestra'!D10</f>
        <v>Pagina tipo</v>
      </c>
      <c r="W5" s="185" t="str">
        <f>'03.Muestra'!E10</f>
        <v>https://www.comunidad.madrid/transparencia/registro-solicitudes-y-reclamaciones-ambito-transparencia</v>
      </c>
      <c r="X5" s="185" t="str">
        <f>'03.Muestra'!F10</f>
        <v>Home - Transparencia - Registro de solicitudes y reclamaciones</v>
      </c>
      <c r="Y5" s="185">
        <f>'03.Muestra'!G10</f>
        <v>0</v>
      </c>
      <c r="Z5" s="183" t="str">
        <f>RESULTADOS!D21</f>
        <v>Pasa</v>
      </c>
      <c r="AA5" s="183" t="str">
        <f>RESULTADOS!E21</f>
        <v>N/A</v>
      </c>
      <c r="AB5" s="183" t="str">
        <f>RESULTADOS!F21</f>
        <v>N/A</v>
      </c>
      <c r="AC5" s="183" t="str">
        <f>RESULTADOS!G21</f>
        <v>N/A</v>
      </c>
      <c r="AD5" s="183" t="str">
        <f>RESULTADOS!H21</f>
        <v>Pasa</v>
      </c>
      <c r="AE5" s="183" t="str">
        <f>RESULTADOS!I21</f>
        <v>Pasa</v>
      </c>
      <c r="AF5" s="183" t="str">
        <f>RESULTADOS!J21</f>
        <v>Pasa</v>
      </c>
      <c r="AG5" s="183" t="str">
        <f>RESULTADOS!K21</f>
        <v>Pasa</v>
      </c>
      <c r="AH5" s="183" t="str">
        <f>RESULTADOS!L21</f>
        <v>N/A</v>
      </c>
      <c r="AI5" s="183" t="str">
        <f>RESULTADOS!M21</f>
        <v>Falla</v>
      </c>
      <c r="AJ5" s="183" t="str">
        <f>RESULTADOS!N21</f>
        <v>Pasa</v>
      </c>
      <c r="AK5" s="183" t="str">
        <f>RESULTADOS!O21</f>
        <v>N/A</v>
      </c>
      <c r="AL5" s="183" t="str">
        <f>RESULTADOS!P21</f>
        <v>N/A</v>
      </c>
      <c r="AM5" s="183" t="str">
        <f>RESULTADOS!Q21</f>
        <v>N/A</v>
      </c>
      <c r="AN5" s="183" t="str">
        <f>RESULTADOS!R21</f>
        <v>N/A</v>
      </c>
      <c r="AO5" s="183" t="str">
        <f>RESULTADOS!S21</f>
        <v>N/A</v>
      </c>
      <c r="AP5" s="183" t="str">
        <f>RESULTADOS!T21</f>
        <v>Pasa</v>
      </c>
      <c r="AQ5" s="183" t="str">
        <f>RESULTADOS!U21</f>
        <v>Pasa</v>
      </c>
      <c r="AR5" s="183" t="str">
        <f>RESULTADOS!V21</f>
        <v>Pasa</v>
      </c>
      <c r="AS5" s="183" t="str">
        <f>RESULTADOS!W21</f>
        <v>N/A</v>
      </c>
      <c r="AT5" s="183" t="str">
        <f>RESULTADOS!X21</f>
        <v>N/A</v>
      </c>
      <c r="AU5" s="183" t="str">
        <f>RESULTADOS!Y21</f>
        <v>Pasa</v>
      </c>
      <c r="AV5" s="183" t="str">
        <f>RESULTADOS!Z21</f>
        <v>N/A</v>
      </c>
      <c r="AW5" s="183" t="str">
        <f>RESULTADOS!AA21</f>
        <v>Falla</v>
      </c>
      <c r="AX5" s="183" t="str">
        <f>RESULTADOS!AB21</f>
        <v>Pasa</v>
      </c>
      <c r="AY5" s="183" t="str">
        <f>RESULTADOS!AC21</f>
        <v>N/A</v>
      </c>
      <c r="AZ5" s="183" t="str">
        <f>RESULTADOS!AD21</f>
        <v>N/A</v>
      </c>
      <c r="BA5" s="183" t="str">
        <f>RESULTADOS!AE21</f>
        <v>N/A</v>
      </c>
      <c r="BB5" s="183" t="str">
        <f>RESULTADOS!AF21</f>
        <v>Pasa</v>
      </c>
      <c r="BC5" s="183" t="str">
        <f>RESULTADOS!AG21</f>
        <v>Pasa</v>
      </c>
      <c r="BD5" s="183" t="str">
        <f>RESULTADOS!D62</f>
        <v>N/A</v>
      </c>
      <c r="BE5" s="183" t="str">
        <f>RESULTADOS!E62</f>
        <v>N/A</v>
      </c>
      <c r="BF5" s="183" t="str">
        <f>RESULTADOS!F62</f>
        <v>N/A</v>
      </c>
      <c r="BG5" s="183" t="str">
        <f>RESULTADOS!G62</f>
        <v>N/A</v>
      </c>
      <c r="BH5" s="183" t="str">
        <f>RESULTADOS!H62</f>
        <v>Pasa</v>
      </c>
      <c r="BI5" s="183" t="str">
        <f>RESULTADOS!I62</f>
        <v>Falla</v>
      </c>
      <c r="BJ5" s="183" t="str">
        <f>RESULTADOS!J62</f>
        <v>Pasa</v>
      </c>
      <c r="BK5" s="183" t="str">
        <f>RESULTADOS!K62</f>
        <v>Pasa</v>
      </c>
      <c r="BL5" s="183" t="str">
        <f>RESULTADOS!L62</f>
        <v>Pasa</v>
      </c>
      <c r="BM5" s="183" t="str">
        <f>RESULTADOS!M62</f>
        <v>Pasa</v>
      </c>
      <c r="BN5" s="183" t="str">
        <f>RESULTADOS!N62</f>
        <v>Pasa</v>
      </c>
      <c r="BO5" s="183" t="str">
        <f>RESULTADOS!O62</f>
        <v>Pasa</v>
      </c>
      <c r="BP5" s="183" t="str">
        <f>RESULTADOS!P62</f>
        <v>Pasa</v>
      </c>
      <c r="BQ5" s="183" t="str">
        <f>RESULTADOS!Q62</f>
        <v>Falla</v>
      </c>
      <c r="BR5" s="183" t="str">
        <f>RESULTADOS!R62</f>
        <v>N/A</v>
      </c>
      <c r="BS5" s="183" t="str">
        <f>RESULTADOS!S62</f>
        <v>Pasa</v>
      </c>
      <c r="BT5" s="183" t="str">
        <f>RESULTADOS!T62</f>
        <v>Pasa</v>
      </c>
      <c r="BU5" s="183" t="str">
        <f>RESULTADOS!U62</f>
        <v>N/A</v>
      </c>
      <c r="BV5" s="183" t="str">
        <f>RESULTADOS!V62</f>
        <v>N/A</v>
      </c>
      <c r="BW5" s="183" t="str">
        <f>RESULTADOS!W62</f>
        <v>N/A</v>
      </c>
    </row>
    <row r="6" spans="1:75" ht="13">
      <c r="C6" s="180" t="s">
        <v>256</v>
      </c>
      <c r="D6" s="182" t="str">
        <f>'01.Definición de ámbito'!C17</f>
        <v>MADRID DIGITAL</v>
      </c>
      <c r="E6" s="180" t="s">
        <v>39</v>
      </c>
      <c r="F6" s="182" t="str">
        <f>'02.Tecnologías'!C13</f>
        <v>Sí</v>
      </c>
      <c r="G6" s="182">
        <f>'02.Tecnologías'!K16</f>
        <v>0</v>
      </c>
      <c r="H6" s="182">
        <f>'02.Tecnologías'!L16</f>
        <v>0</v>
      </c>
      <c r="K6" s="180"/>
      <c r="L6" s="180"/>
      <c r="M6" s="180"/>
      <c r="N6" s="51"/>
      <c r="O6" s="51"/>
      <c r="P6" s="51"/>
      <c r="T6" s="185">
        <f>'03.Muestra'!B11</f>
        <v>4</v>
      </c>
      <c r="U6" s="185" t="str">
        <f>'03.Muestra'!C11</f>
        <v>Institución y funcionamiento</v>
      </c>
      <c r="V6" s="185" t="str">
        <f>'03.Muestra'!D11</f>
        <v>Pagina tipo</v>
      </c>
      <c r="W6" s="185" t="str">
        <f>'03.Muestra'!E11</f>
        <v>https://www.comunidad.madrid/transparencia/institucion-y-su-funcionamiento</v>
      </c>
      <c r="X6" s="185" t="str">
        <f>'03.Muestra'!F11</f>
        <v>Home - Organización - La institución y su funcionamiento</v>
      </c>
      <c r="Y6" s="185">
        <f>'03.Muestra'!G11</f>
        <v>0</v>
      </c>
      <c r="Z6" s="183" t="str">
        <f>RESULTADOS!D22</f>
        <v>Pasa</v>
      </c>
      <c r="AA6" s="183" t="str">
        <f>RESULTADOS!E22</f>
        <v>N/A</v>
      </c>
      <c r="AB6" s="183" t="str">
        <f>RESULTADOS!F22</f>
        <v>N/A</v>
      </c>
      <c r="AC6" s="183" t="str">
        <f>RESULTADOS!G22</f>
        <v>N/A</v>
      </c>
      <c r="AD6" s="183" t="str">
        <f>RESULTADOS!H22</f>
        <v>Pasa</v>
      </c>
      <c r="AE6" s="183" t="str">
        <f>RESULTADOS!I22</f>
        <v>Pasa</v>
      </c>
      <c r="AF6" s="183" t="str">
        <f>RESULTADOS!J22</f>
        <v>Pasa</v>
      </c>
      <c r="AG6" s="183" t="str">
        <f>RESULTADOS!K22</f>
        <v>Pasa</v>
      </c>
      <c r="AH6" s="183" t="str">
        <f>RESULTADOS!L22</f>
        <v>N/A</v>
      </c>
      <c r="AI6" s="183" t="str">
        <f>RESULTADOS!M22</f>
        <v>Pasa</v>
      </c>
      <c r="AJ6" s="183" t="str">
        <f>RESULTADOS!N22</f>
        <v>Pasa</v>
      </c>
      <c r="AK6" s="183" t="str">
        <f>RESULTADOS!O22</f>
        <v>N/A</v>
      </c>
      <c r="AL6" s="183" t="str">
        <f>RESULTADOS!P22</f>
        <v>N/A</v>
      </c>
      <c r="AM6" s="183" t="str">
        <f>RESULTADOS!Q22</f>
        <v>N/A</v>
      </c>
      <c r="AN6" s="183" t="str">
        <f>RESULTADOS!R22</f>
        <v>N/A</v>
      </c>
      <c r="AO6" s="183" t="str">
        <f>RESULTADOS!S22</f>
        <v>N/A</v>
      </c>
      <c r="AP6" s="183" t="str">
        <f>RESULTADOS!T22</f>
        <v>Pasa</v>
      </c>
      <c r="AQ6" s="183" t="str">
        <f>RESULTADOS!U22</f>
        <v>Pasa</v>
      </c>
      <c r="AR6" s="183" t="str">
        <f>RESULTADOS!V22</f>
        <v>Pasa</v>
      </c>
      <c r="AS6" s="183" t="str">
        <f>RESULTADOS!W22</f>
        <v>N/A</v>
      </c>
      <c r="AT6" s="183" t="str">
        <f>RESULTADOS!X22</f>
        <v>N/A</v>
      </c>
      <c r="AU6" s="183" t="str">
        <f>RESULTADOS!Y22</f>
        <v>Pasa</v>
      </c>
      <c r="AV6" s="183" t="str">
        <f>RESULTADOS!Z22</f>
        <v>N/A</v>
      </c>
      <c r="AW6" s="183" t="str">
        <f>RESULTADOS!AA22</f>
        <v>Falla</v>
      </c>
      <c r="AX6" s="183" t="str">
        <f>RESULTADOS!AB22</f>
        <v>Pasa</v>
      </c>
      <c r="AY6" s="183" t="str">
        <f>RESULTADOS!AC22</f>
        <v>N/A</v>
      </c>
      <c r="AZ6" s="183" t="str">
        <f>RESULTADOS!AD22</f>
        <v>N/A</v>
      </c>
      <c r="BA6" s="183" t="str">
        <f>RESULTADOS!AE22</f>
        <v>N/A</v>
      </c>
      <c r="BB6" s="183" t="str">
        <f>RESULTADOS!AF22</f>
        <v>Pasa</v>
      </c>
      <c r="BC6" s="183" t="str">
        <f>RESULTADOS!AG22</f>
        <v>Pasa</v>
      </c>
      <c r="BD6" s="183" t="str">
        <f>RESULTADOS!D63</f>
        <v>N/A</v>
      </c>
      <c r="BE6" s="183" t="str">
        <f>RESULTADOS!E63</f>
        <v>N/A</v>
      </c>
      <c r="BF6" s="183" t="str">
        <f>RESULTADOS!F63</f>
        <v>N/A</v>
      </c>
      <c r="BG6" s="183" t="str">
        <f>RESULTADOS!G63</f>
        <v>N/A</v>
      </c>
      <c r="BH6" s="183" t="str">
        <f>RESULTADOS!H63</f>
        <v>Pasa</v>
      </c>
      <c r="BI6" s="183" t="str">
        <f>RESULTADOS!I63</f>
        <v>Falla</v>
      </c>
      <c r="BJ6" s="183" t="str">
        <f>RESULTADOS!J63</f>
        <v>Pasa</v>
      </c>
      <c r="BK6" s="183" t="str">
        <f>RESULTADOS!K63</f>
        <v>Pasa</v>
      </c>
      <c r="BL6" s="183" t="str">
        <f>RESULTADOS!L63</f>
        <v>Pasa</v>
      </c>
      <c r="BM6" s="183" t="str">
        <f>RESULTADOS!M63</f>
        <v>Pasa</v>
      </c>
      <c r="BN6" s="183" t="str">
        <f>RESULTADOS!N63</f>
        <v>Pasa</v>
      </c>
      <c r="BO6" s="183" t="str">
        <f>RESULTADOS!O63</f>
        <v>Pasa</v>
      </c>
      <c r="BP6" s="183" t="str">
        <f>RESULTADOS!P63</f>
        <v>Pasa</v>
      </c>
      <c r="BQ6" s="183" t="str">
        <f>RESULTADOS!Q63</f>
        <v>Pasa</v>
      </c>
      <c r="BR6" s="183" t="str">
        <f>RESULTADOS!R63</f>
        <v>N/A</v>
      </c>
      <c r="BS6" s="183" t="str">
        <f>RESULTADOS!S63</f>
        <v>Pasa</v>
      </c>
      <c r="BT6" s="183" t="str">
        <f>RESULTADOS!T63</f>
        <v>Pasa</v>
      </c>
      <c r="BU6" s="183" t="str">
        <f>RESULTADOS!U63</f>
        <v>N/A</v>
      </c>
      <c r="BV6" s="183" t="str">
        <f>RESULTADOS!V63</f>
        <v>N/A</v>
      </c>
      <c r="BW6" s="183" t="str">
        <f>RESULTADOS!W63</f>
        <v>N/A</v>
      </c>
    </row>
    <row r="7" spans="1:75" ht="13">
      <c r="C7" s="180" t="s">
        <v>257</v>
      </c>
      <c r="D7" s="182" t="str">
        <f>'01.Definición de ámbito'!C19</f>
        <v>A13033692</v>
      </c>
      <c r="E7" s="180" t="s">
        <v>26</v>
      </c>
      <c r="F7" s="182" t="str">
        <f>'02.Tecnologías'!F9</f>
        <v>No</v>
      </c>
      <c r="G7" s="182">
        <f>'02.Tecnologías'!K17</f>
        <v>0</v>
      </c>
      <c r="H7" s="182">
        <f>'02.Tecnologías'!L17</f>
        <v>0</v>
      </c>
      <c r="K7" s="180"/>
      <c r="L7" s="180"/>
      <c r="M7" s="180"/>
      <c r="N7" s="51"/>
      <c r="O7" s="51"/>
      <c r="P7" s="51"/>
      <c r="T7" s="185">
        <f>'03.Muestra'!B12</f>
        <v>5</v>
      </c>
      <c r="U7" s="185" t="str">
        <f>'03.Muestra'!C12</f>
        <v>Relaciones sindicales</v>
      </c>
      <c r="V7" s="185" t="str">
        <f>'03.Muestra'!D12</f>
        <v>Pagina tipo</v>
      </c>
      <c r="W7" s="185" t="str">
        <f>'03.Muestra'!E12</f>
        <v>https://www.comunidad.madrid/transparencia/relaciones-sindicales</v>
      </c>
      <c r="X7" s="185" t="str">
        <f>'03.Muestra'!F12</f>
        <v>Home - Organización - Relaciones sindicales</v>
      </c>
      <c r="Y7" s="185">
        <f>'03.Muestra'!G12</f>
        <v>0</v>
      </c>
      <c r="Z7" s="183" t="str">
        <f>RESULTADOS!D23</f>
        <v>Pasa</v>
      </c>
      <c r="AA7" s="183" t="str">
        <f>RESULTADOS!E23</f>
        <v>N/A</v>
      </c>
      <c r="AB7" s="183" t="str">
        <f>RESULTADOS!F23</f>
        <v>N/A</v>
      </c>
      <c r="AC7" s="183" t="str">
        <f>RESULTADOS!G23</f>
        <v>N/A</v>
      </c>
      <c r="AD7" s="183" t="str">
        <f>RESULTADOS!H23</f>
        <v>Pasa</v>
      </c>
      <c r="AE7" s="183" t="str">
        <f>RESULTADOS!I23</f>
        <v>Pasa</v>
      </c>
      <c r="AF7" s="183" t="str">
        <f>RESULTADOS!J23</f>
        <v>Pasa</v>
      </c>
      <c r="AG7" s="183" t="str">
        <f>RESULTADOS!K23</f>
        <v>Pasa</v>
      </c>
      <c r="AH7" s="183" t="str">
        <f>RESULTADOS!L23</f>
        <v>N/A</v>
      </c>
      <c r="AI7" s="183" t="str">
        <f>RESULTADOS!M23</f>
        <v>Falla</v>
      </c>
      <c r="AJ7" s="183" t="str">
        <f>RESULTADOS!N23</f>
        <v>Pasa</v>
      </c>
      <c r="AK7" s="183" t="str">
        <f>RESULTADOS!O23</f>
        <v>N/A</v>
      </c>
      <c r="AL7" s="183" t="str">
        <f>RESULTADOS!P23</f>
        <v>N/A</v>
      </c>
      <c r="AM7" s="183" t="str">
        <f>RESULTADOS!Q23</f>
        <v>N/A</v>
      </c>
      <c r="AN7" s="183" t="str">
        <f>RESULTADOS!R23</f>
        <v>N/A</v>
      </c>
      <c r="AO7" s="183" t="str">
        <f>RESULTADOS!S23</f>
        <v>N/A</v>
      </c>
      <c r="AP7" s="183" t="str">
        <f>RESULTADOS!T23</f>
        <v>Pasa</v>
      </c>
      <c r="AQ7" s="183" t="str">
        <f>RESULTADOS!U23</f>
        <v>Pasa</v>
      </c>
      <c r="AR7" s="183" t="str">
        <f>RESULTADOS!V23</f>
        <v>Pasa</v>
      </c>
      <c r="AS7" s="183" t="str">
        <f>RESULTADOS!W23</f>
        <v>N/A</v>
      </c>
      <c r="AT7" s="183" t="str">
        <f>RESULTADOS!X23</f>
        <v>N/A</v>
      </c>
      <c r="AU7" s="183" t="str">
        <f>RESULTADOS!Y23</f>
        <v>Pasa</v>
      </c>
      <c r="AV7" s="183" t="str">
        <f>RESULTADOS!Z23</f>
        <v>N/A</v>
      </c>
      <c r="AW7" s="183" t="str">
        <f>RESULTADOS!AA23</f>
        <v>Falla</v>
      </c>
      <c r="AX7" s="183" t="str">
        <f>RESULTADOS!AB23</f>
        <v>Pasa</v>
      </c>
      <c r="AY7" s="183" t="str">
        <f>RESULTADOS!AC23</f>
        <v>N/A</v>
      </c>
      <c r="AZ7" s="183" t="str">
        <f>RESULTADOS!AD23</f>
        <v>N/A</v>
      </c>
      <c r="BA7" s="183" t="str">
        <f>RESULTADOS!AE23</f>
        <v>N/A</v>
      </c>
      <c r="BB7" s="183" t="str">
        <f>RESULTADOS!AF23</f>
        <v>Pasa</v>
      </c>
      <c r="BC7" s="183" t="str">
        <f>RESULTADOS!AG23</f>
        <v>Pasa</v>
      </c>
      <c r="BD7" s="183" t="str">
        <f>RESULTADOS!D64</f>
        <v>N/A</v>
      </c>
      <c r="BE7" s="183" t="str">
        <f>RESULTADOS!E64</f>
        <v>N/A</v>
      </c>
      <c r="BF7" s="183" t="str">
        <f>RESULTADOS!F64</f>
        <v>N/A</v>
      </c>
      <c r="BG7" s="183" t="str">
        <f>RESULTADOS!G64</f>
        <v>N/A</v>
      </c>
      <c r="BH7" s="183" t="str">
        <f>RESULTADOS!H64</f>
        <v>Pasa</v>
      </c>
      <c r="BI7" s="183" t="str">
        <f>RESULTADOS!I64</f>
        <v>Falla</v>
      </c>
      <c r="BJ7" s="183" t="str">
        <f>RESULTADOS!J64</f>
        <v>Pasa</v>
      </c>
      <c r="BK7" s="183" t="str">
        <f>RESULTADOS!K64</f>
        <v>Pasa</v>
      </c>
      <c r="BL7" s="183" t="str">
        <f>RESULTADOS!L64</f>
        <v>Pasa</v>
      </c>
      <c r="BM7" s="183" t="str">
        <f>RESULTADOS!M64</f>
        <v>Pasa</v>
      </c>
      <c r="BN7" s="183" t="str">
        <f>RESULTADOS!N64</f>
        <v>Pasa</v>
      </c>
      <c r="BO7" s="183" t="str">
        <f>RESULTADOS!O64</f>
        <v>Pasa</v>
      </c>
      <c r="BP7" s="183" t="str">
        <f>RESULTADOS!P64</f>
        <v>Pasa</v>
      </c>
      <c r="BQ7" s="183" t="str">
        <f>RESULTADOS!Q64</f>
        <v>Falla</v>
      </c>
      <c r="BR7" s="183" t="str">
        <f>RESULTADOS!R64</f>
        <v>N/A</v>
      </c>
      <c r="BS7" s="183" t="str">
        <f>RESULTADOS!S64</f>
        <v>Pasa</v>
      </c>
      <c r="BT7" s="183" t="str">
        <f>RESULTADOS!T64</f>
        <v>Pasa</v>
      </c>
      <c r="BU7" s="183" t="str">
        <f>RESULTADOS!U64</f>
        <v>N/A</v>
      </c>
      <c r="BV7" s="183" t="str">
        <f>RESULTADOS!V64</f>
        <v>N/A</v>
      </c>
      <c r="BW7" s="183" t="str">
        <f>RESULTADOS!W64</f>
        <v>N/A</v>
      </c>
    </row>
    <row r="8" spans="1:75" ht="13">
      <c r="C8" s="180" t="s">
        <v>258</v>
      </c>
      <c r="D8" s="182" t="str">
        <f>'01.Definición de ámbito'!C21</f>
        <v>MD_CANALES_DIGITALES@madrid.org</v>
      </c>
      <c r="E8" s="180" t="s">
        <v>29</v>
      </c>
      <c r="F8" s="182" t="str">
        <f>'02.Tecnologías'!F10</f>
        <v>No</v>
      </c>
      <c r="G8" s="182">
        <f>'02.Tecnologías'!K18</f>
        <v>0</v>
      </c>
      <c r="H8" s="182">
        <f>'02.Tecnologías'!L18</f>
        <v>0</v>
      </c>
      <c r="K8" s="180"/>
      <c r="L8" s="180"/>
      <c r="M8" s="180"/>
      <c r="N8" s="51"/>
      <c r="O8" s="51"/>
      <c r="P8" s="51"/>
      <c r="T8" s="185">
        <f>'03.Muestra'!B13</f>
        <v>6</v>
      </c>
      <c r="U8" s="185" t="str">
        <f>'03.Muestra'!C13</f>
        <v>Procedimientos y Servicios</v>
      </c>
      <c r="V8" s="185" t="str">
        <f>'03.Muestra'!D13</f>
        <v>Pagina tipo</v>
      </c>
      <c r="W8" s="185" t="str">
        <f>'03.Muestra'!E13</f>
        <v>https://www.comunidad.madrid/transparencia/inventario-procedimientos-y-servicios-comunidad</v>
      </c>
      <c r="X8" s="185" t="str">
        <f>'03.Muestra'!F13</f>
        <v>Home - Servicios - Inventario de Procedimientos y Servicios de la Comunidad</v>
      </c>
      <c r="Y8" s="185">
        <f>'03.Muestra'!G13</f>
        <v>0</v>
      </c>
      <c r="Z8" s="183" t="str">
        <f>RESULTADOS!D24</f>
        <v>Pasa</v>
      </c>
      <c r="AA8" s="183" t="str">
        <f>RESULTADOS!E24</f>
        <v>N/A</v>
      </c>
      <c r="AB8" s="183" t="str">
        <f>RESULTADOS!F24</f>
        <v>N/A</v>
      </c>
      <c r="AC8" s="183" t="str">
        <f>RESULTADOS!G24</f>
        <v>N/A</v>
      </c>
      <c r="AD8" s="183" t="str">
        <f>RESULTADOS!H24</f>
        <v>Pasa</v>
      </c>
      <c r="AE8" s="183" t="str">
        <f>RESULTADOS!I24</f>
        <v>Pasa</v>
      </c>
      <c r="AF8" s="183" t="str">
        <f>RESULTADOS!J24</f>
        <v>Pasa</v>
      </c>
      <c r="AG8" s="183" t="str">
        <f>RESULTADOS!K24</f>
        <v>Pasa</v>
      </c>
      <c r="AH8" s="183" t="str">
        <f>RESULTADOS!L24</f>
        <v>N/A</v>
      </c>
      <c r="AI8" s="183" t="str">
        <f>RESULTADOS!M24</f>
        <v>Falla</v>
      </c>
      <c r="AJ8" s="183" t="str">
        <f>RESULTADOS!N24</f>
        <v>Pasa</v>
      </c>
      <c r="AK8" s="183" t="str">
        <f>RESULTADOS!O24</f>
        <v>N/A</v>
      </c>
      <c r="AL8" s="183" t="str">
        <f>RESULTADOS!P24</f>
        <v>N/A</v>
      </c>
      <c r="AM8" s="183" t="str">
        <f>RESULTADOS!Q24</f>
        <v>N/A</v>
      </c>
      <c r="AN8" s="183" t="str">
        <f>RESULTADOS!R24</f>
        <v>N/A</v>
      </c>
      <c r="AO8" s="183" t="str">
        <f>RESULTADOS!S24</f>
        <v>N/A</v>
      </c>
      <c r="AP8" s="183" t="str">
        <f>RESULTADOS!T24</f>
        <v>Pasa</v>
      </c>
      <c r="AQ8" s="183" t="str">
        <f>RESULTADOS!U24</f>
        <v>Pasa</v>
      </c>
      <c r="AR8" s="183" t="str">
        <f>RESULTADOS!V24</f>
        <v>Pasa</v>
      </c>
      <c r="AS8" s="183" t="str">
        <f>RESULTADOS!W24</f>
        <v>N/A</v>
      </c>
      <c r="AT8" s="183" t="str">
        <f>RESULTADOS!X24</f>
        <v>N/A</v>
      </c>
      <c r="AU8" s="183" t="str">
        <f>RESULTADOS!Y24</f>
        <v>Pasa</v>
      </c>
      <c r="AV8" s="183" t="str">
        <f>RESULTADOS!Z24</f>
        <v>N/A</v>
      </c>
      <c r="AW8" s="183" t="str">
        <f>RESULTADOS!AA24</f>
        <v>Falla</v>
      </c>
      <c r="AX8" s="183" t="str">
        <f>RESULTADOS!AB24</f>
        <v>Pasa</v>
      </c>
      <c r="AY8" s="183" t="str">
        <f>RESULTADOS!AC24</f>
        <v>N/A</v>
      </c>
      <c r="AZ8" s="183" t="str">
        <f>RESULTADOS!AD24</f>
        <v>N/A</v>
      </c>
      <c r="BA8" s="183" t="str">
        <f>RESULTADOS!AE24</f>
        <v>N/A</v>
      </c>
      <c r="BB8" s="183" t="str">
        <f>RESULTADOS!AF24</f>
        <v>Pasa</v>
      </c>
      <c r="BC8" s="183" t="str">
        <f>RESULTADOS!AG24</f>
        <v>Pasa</v>
      </c>
      <c r="BD8" s="183" t="str">
        <f>RESULTADOS!D65</f>
        <v>N/A</v>
      </c>
      <c r="BE8" s="183" t="str">
        <f>RESULTADOS!E65</f>
        <v>N/A</v>
      </c>
      <c r="BF8" s="183" t="str">
        <f>RESULTADOS!F65</f>
        <v>N/A</v>
      </c>
      <c r="BG8" s="183" t="str">
        <f>RESULTADOS!G65</f>
        <v>N/A</v>
      </c>
      <c r="BH8" s="183" t="str">
        <f>RESULTADOS!H65</f>
        <v>Pasa</v>
      </c>
      <c r="BI8" s="183" t="str">
        <f>RESULTADOS!I65</f>
        <v>Falla</v>
      </c>
      <c r="BJ8" s="183" t="str">
        <f>RESULTADOS!J65</f>
        <v>Pasa</v>
      </c>
      <c r="BK8" s="183" t="str">
        <f>RESULTADOS!K65</f>
        <v>Pasa</v>
      </c>
      <c r="BL8" s="183" t="str">
        <f>RESULTADOS!L65</f>
        <v>Pasa</v>
      </c>
      <c r="BM8" s="183" t="str">
        <f>RESULTADOS!M65</f>
        <v>Pasa</v>
      </c>
      <c r="BN8" s="183" t="str">
        <f>RESULTADOS!N65</f>
        <v>Pasa</v>
      </c>
      <c r="BO8" s="183" t="str">
        <f>RESULTADOS!O65</f>
        <v>Pasa</v>
      </c>
      <c r="BP8" s="183" t="str">
        <f>RESULTADOS!P65</f>
        <v>Pasa</v>
      </c>
      <c r="BQ8" s="183" t="str">
        <f>RESULTADOS!Q65</f>
        <v>Falla</v>
      </c>
      <c r="BR8" s="183" t="str">
        <f>RESULTADOS!R65</f>
        <v>N/A</v>
      </c>
      <c r="BS8" s="183" t="str">
        <f>RESULTADOS!S65</f>
        <v>Pasa</v>
      </c>
      <c r="BT8" s="183" t="str">
        <f>RESULTADOS!T65</f>
        <v>Pasa</v>
      </c>
      <c r="BU8" s="183" t="str">
        <f>RESULTADOS!U65</f>
        <v>N/A</v>
      </c>
      <c r="BV8" s="183" t="str">
        <f>RESULTADOS!V65</f>
        <v>N/A</v>
      </c>
      <c r="BW8" s="183" t="str">
        <f>RESULTADOS!W65</f>
        <v>N/A</v>
      </c>
    </row>
    <row r="9" spans="1:75" ht="13">
      <c r="C9" s="180" t="s">
        <v>259</v>
      </c>
      <c r="D9" s="182" t="str">
        <f>'01.Definición de ámbito'!C25</f>
        <v>Mayoritariamente estático</v>
      </c>
      <c r="E9" s="180" t="s">
        <v>32</v>
      </c>
      <c r="F9" s="182" t="str">
        <f>'02.Tecnologías'!F11</f>
        <v>No</v>
      </c>
      <c r="G9" s="182">
        <f>'02.Tecnologías'!K19</f>
        <v>0</v>
      </c>
      <c r="H9" s="182">
        <f>'02.Tecnologías'!L19</f>
        <v>0</v>
      </c>
      <c r="K9" s="180"/>
      <c r="L9" s="180"/>
      <c r="M9" s="180"/>
      <c r="N9" s="51"/>
      <c r="O9" s="51"/>
      <c r="P9" s="51"/>
      <c r="T9" s="185">
        <f>'03.Muestra'!B14</f>
        <v>7</v>
      </c>
      <c r="U9" s="185" t="str">
        <f>'03.Muestra'!C14</f>
        <v>Cartas de servicios</v>
      </c>
      <c r="V9" s="185" t="str">
        <f>'03.Muestra'!D14</f>
        <v>Pagina tipo</v>
      </c>
      <c r="W9" s="185" t="str">
        <f>'03.Muestra'!E14</f>
        <v>https://www.comunidad.madrid/transparencia/servicios-procedimientos/cartas-servicios</v>
      </c>
      <c r="X9" s="185" t="str">
        <f>'03.Muestra'!F14</f>
        <v>Home - Servicios - Cartas de servicios</v>
      </c>
      <c r="Y9" s="185">
        <f>'03.Muestra'!G14</f>
        <v>0</v>
      </c>
      <c r="Z9" s="183" t="str">
        <f>RESULTADOS!D25</f>
        <v>Falla</v>
      </c>
      <c r="AA9" s="183" t="str">
        <f>RESULTADOS!E25</f>
        <v>N/A</v>
      </c>
      <c r="AB9" s="183" t="str">
        <f>RESULTADOS!F25</f>
        <v>N/A</v>
      </c>
      <c r="AC9" s="183" t="str">
        <f>RESULTADOS!G25</f>
        <v>N/A</v>
      </c>
      <c r="AD9" s="183" t="str">
        <f>RESULTADOS!H25</f>
        <v>Falla</v>
      </c>
      <c r="AE9" s="183" t="str">
        <f>RESULTADOS!I25</f>
        <v>Pasa</v>
      </c>
      <c r="AF9" s="183" t="str">
        <f>RESULTADOS!J25</f>
        <v>Pasa</v>
      </c>
      <c r="AG9" s="183" t="str">
        <f>RESULTADOS!K25</f>
        <v>Pasa</v>
      </c>
      <c r="AH9" s="183" t="str">
        <f>RESULTADOS!L25</f>
        <v>N/A</v>
      </c>
      <c r="AI9" s="183" t="str">
        <f>RESULTADOS!M25</f>
        <v>Pasa</v>
      </c>
      <c r="AJ9" s="183" t="str">
        <f>RESULTADOS!N25</f>
        <v>Pasa</v>
      </c>
      <c r="AK9" s="183" t="str">
        <f>RESULTADOS!O25</f>
        <v>N/A</v>
      </c>
      <c r="AL9" s="183" t="str">
        <f>RESULTADOS!P25</f>
        <v>N/A</v>
      </c>
      <c r="AM9" s="183" t="str">
        <f>RESULTADOS!Q25</f>
        <v>N/A</v>
      </c>
      <c r="AN9" s="183" t="str">
        <f>RESULTADOS!R25</f>
        <v>N/A</v>
      </c>
      <c r="AO9" s="183" t="str">
        <f>RESULTADOS!S25</f>
        <v>N/A</v>
      </c>
      <c r="AP9" s="183" t="str">
        <f>RESULTADOS!T25</f>
        <v>Pasa</v>
      </c>
      <c r="AQ9" s="183" t="str">
        <f>RESULTADOS!U25</f>
        <v>Pasa</v>
      </c>
      <c r="AR9" s="183" t="str">
        <f>RESULTADOS!V25</f>
        <v>Pasa</v>
      </c>
      <c r="AS9" s="183" t="str">
        <f>RESULTADOS!W25</f>
        <v>N/A</v>
      </c>
      <c r="AT9" s="183" t="str">
        <f>RESULTADOS!X25</f>
        <v>N/A</v>
      </c>
      <c r="AU9" s="183" t="str">
        <f>RESULTADOS!Y25</f>
        <v>Pasa</v>
      </c>
      <c r="AV9" s="183" t="str">
        <f>RESULTADOS!Z25</f>
        <v>N/A</v>
      </c>
      <c r="AW9" s="183" t="str">
        <f>RESULTADOS!AA25</f>
        <v>Falla</v>
      </c>
      <c r="AX9" s="183" t="str">
        <f>RESULTADOS!AB25</f>
        <v>Pasa</v>
      </c>
      <c r="AY9" s="183" t="str">
        <f>RESULTADOS!AC25</f>
        <v>Pasa</v>
      </c>
      <c r="AZ9" s="183" t="str">
        <f>RESULTADOS!AD25</f>
        <v>N/A</v>
      </c>
      <c r="BA9" s="183" t="str">
        <f>RESULTADOS!AE25</f>
        <v>Pasa</v>
      </c>
      <c r="BB9" s="183" t="str">
        <f>RESULTADOS!AF25</f>
        <v>Pasa</v>
      </c>
      <c r="BC9" s="183" t="str">
        <f>RESULTADOS!AG25</f>
        <v>Pasa</v>
      </c>
      <c r="BD9" s="183" t="str">
        <f>RESULTADOS!D66</f>
        <v>N/A</v>
      </c>
      <c r="BE9" s="183" t="str">
        <f>RESULTADOS!E66</f>
        <v>N/A</v>
      </c>
      <c r="BF9" s="183" t="str">
        <f>RESULTADOS!F66</f>
        <v>N/A</v>
      </c>
      <c r="BG9" s="183" t="str">
        <f>RESULTADOS!G66</f>
        <v>N/A</v>
      </c>
      <c r="BH9" s="183" t="str">
        <f>RESULTADOS!H66</f>
        <v>Pasa</v>
      </c>
      <c r="BI9" s="183" t="str">
        <f>RESULTADOS!I66</f>
        <v>Falla</v>
      </c>
      <c r="BJ9" s="183" t="str">
        <f>RESULTADOS!J66</f>
        <v>Pasa</v>
      </c>
      <c r="BK9" s="183" t="str">
        <f>RESULTADOS!K66</f>
        <v>Pasa</v>
      </c>
      <c r="BL9" s="183" t="str">
        <f>RESULTADOS!L66</f>
        <v>Pasa</v>
      </c>
      <c r="BM9" s="183" t="str">
        <f>RESULTADOS!M66</f>
        <v>Pasa</v>
      </c>
      <c r="BN9" s="183" t="str">
        <f>RESULTADOS!N66</f>
        <v>Pasa</v>
      </c>
      <c r="BO9" s="183" t="str">
        <f>RESULTADOS!O66</f>
        <v>Pasa</v>
      </c>
      <c r="BP9" s="183" t="str">
        <f>RESULTADOS!P66</f>
        <v>Pasa</v>
      </c>
      <c r="BQ9" s="183" t="str">
        <f>RESULTADOS!Q66</f>
        <v>Pasa</v>
      </c>
      <c r="BR9" s="183" t="str">
        <f>RESULTADOS!R66</f>
        <v>N/A</v>
      </c>
      <c r="BS9" s="183" t="str">
        <f>RESULTADOS!S66</f>
        <v>Pasa</v>
      </c>
      <c r="BT9" s="183" t="str">
        <f>RESULTADOS!T66</f>
        <v>Pasa</v>
      </c>
      <c r="BU9" s="183" t="str">
        <f>RESULTADOS!U66</f>
        <v>N/A</v>
      </c>
      <c r="BV9" s="183" t="str">
        <f>RESULTADOS!V66</f>
        <v>N/A</v>
      </c>
      <c r="BW9" s="183" t="str">
        <f>RESULTADOS!W66</f>
        <v>N/A</v>
      </c>
    </row>
    <row r="10" spans="1:75" ht="13">
      <c r="C10" s="180" t="s">
        <v>260</v>
      </c>
      <c r="D10" s="182" t="str">
        <f>'01.Definición de ámbito'!C27</f>
        <v>Portal de Transparencia de la Comunidad de Madrid</v>
      </c>
      <c r="E10" s="180" t="s">
        <v>35</v>
      </c>
      <c r="F10" s="182" t="str">
        <f>'02.Tecnologías'!F12</f>
        <v>No</v>
      </c>
      <c r="G10" s="182">
        <f>'02.Tecnologías'!K20</f>
        <v>0</v>
      </c>
      <c r="H10" s="182">
        <f>'02.Tecnologías'!L20</f>
        <v>0</v>
      </c>
      <c r="K10" s="180" t="s">
        <v>295</v>
      </c>
      <c r="L10" s="180"/>
      <c r="M10" s="180"/>
      <c r="N10" s="51"/>
      <c r="O10" s="51"/>
      <c r="P10" s="51"/>
      <c r="T10" s="185">
        <f>'03.Muestra'!B15</f>
        <v>8</v>
      </c>
      <c r="U10" s="185" t="str">
        <f>'03.Muestra'!C15</f>
        <v>Presupuestos</v>
      </c>
      <c r="V10" s="185" t="str">
        <f>'03.Muestra'!D15</f>
        <v>Pagina tipo</v>
      </c>
      <c r="W10" s="185" t="str">
        <f>'03.Muestra'!E15</f>
        <v>https://www.comunidad.madrid/transparencia/presupuestos-0</v>
      </c>
      <c r="X10" s="185" t="str">
        <f>'03.Muestra'!F15</f>
        <v>Home - Presupuestos - Presupuestos</v>
      </c>
      <c r="Y10" s="185">
        <f>'03.Muestra'!G15</f>
        <v>0</v>
      </c>
      <c r="Z10" s="183" t="str">
        <f>RESULTADOS!D26</f>
        <v>Pasa</v>
      </c>
      <c r="AA10" s="183" t="str">
        <f>RESULTADOS!E26</f>
        <v>N/A</v>
      </c>
      <c r="AB10" s="183" t="str">
        <f>RESULTADOS!F26</f>
        <v>N/A</v>
      </c>
      <c r="AC10" s="183" t="str">
        <f>RESULTADOS!G26</f>
        <v>N/A</v>
      </c>
      <c r="AD10" s="183" t="str">
        <f>RESULTADOS!H26</f>
        <v>Pasa</v>
      </c>
      <c r="AE10" s="183" t="str">
        <f>RESULTADOS!I26</f>
        <v>Pasa</v>
      </c>
      <c r="AF10" s="183" t="str">
        <f>RESULTADOS!J26</f>
        <v>Pasa</v>
      </c>
      <c r="AG10" s="183" t="str">
        <f>RESULTADOS!K26</f>
        <v>Pasa</v>
      </c>
      <c r="AH10" s="183" t="str">
        <f>RESULTADOS!L26</f>
        <v>N/A</v>
      </c>
      <c r="AI10" s="183" t="str">
        <f>RESULTADOS!M26</f>
        <v>Falla</v>
      </c>
      <c r="AJ10" s="183" t="str">
        <f>RESULTADOS!N26</f>
        <v>Pasa</v>
      </c>
      <c r="AK10" s="183" t="str">
        <f>RESULTADOS!O26</f>
        <v>N/A</v>
      </c>
      <c r="AL10" s="183" t="str">
        <f>RESULTADOS!P26</f>
        <v>N/A</v>
      </c>
      <c r="AM10" s="183" t="str">
        <f>RESULTADOS!Q26</f>
        <v>N/A</v>
      </c>
      <c r="AN10" s="183" t="str">
        <f>RESULTADOS!R26</f>
        <v>N/A</v>
      </c>
      <c r="AO10" s="183" t="str">
        <f>RESULTADOS!S26</f>
        <v>N/A</v>
      </c>
      <c r="AP10" s="183" t="str">
        <f>RESULTADOS!T26</f>
        <v>Pasa</v>
      </c>
      <c r="AQ10" s="183" t="str">
        <f>RESULTADOS!U26</f>
        <v>Pasa</v>
      </c>
      <c r="AR10" s="183" t="str">
        <f>RESULTADOS!V26</f>
        <v>Pasa</v>
      </c>
      <c r="AS10" s="183" t="str">
        <f>RESULTADOS!W26</f>
        <v>N/A</v>
      </c>
      <c r="AT10" s="183" t="str">
        <f>RESULTADOS!X26</f>
        <v>N/A</v>
      </c>
      <c r="AU10" s="183" t="str">
        <f>RESULTADOS!Y26</f>
        <v>Pasa</v>
      </c>
      <c r="AV10" s="183" t="str">
        <f>RESULTADOS!Z26</f>
        <v>N/A</v>
      </c>
      <c r="AW10" s="183" t="str">
        <f>RESULTADOS!AA26</f>
        <v>Falla</v>
      </c>
      <c r="AX10" s="183" t="str">
        <f>RESULTADOS!AB26</f>
        <v>Pasa</v>
      </c>
      <c r="AY10" s="183" t="str">
        <f>RESULTADOS!AC26</f>
        <v>N/A</v>
      </c>
      <c r="AZ10" s="183" t="str">
        <f>RESULTADOS!AD26</f>
        <v>N/A</v>
      </c>
      <c r="BA10" s="183" t="str">
        <f>RESULTADOS!AE26</f>
        <v>N/A</v>
      </c>
      <c r="BB10" s="183" t="str">
        <f>RESULTADOS!AF26</f>
        <v>Pasa</v>
      </c>
      <c r="BC10" s="183" t="str">
        <f>RESULTADOS!AG26</f>
        <v>Pasa</v>
      </c>
      <c r="BD10" s="183" t="str">
        <f>RESULTADOS!D67</f>
        <v>N/A</v>
      </c>
      <c r="BE10" s="183" t="str">
        <f>RESULTADOS!E67</f>
        <v>N/A</v>
      </c>
      <c r="BF10" s="183" t="str">
        <f>RESULTADOS!F67</f>
        <v>N/A</v>
      </c>
      <c r="BG10" s="183" t="str">
        <f>RESULTADOS!G67</f>
        <v>N/A</v>
      </c>
      <c r="BH10" s="183" t="str">
        <f>RESULTADOS!H67</f>
        <v>Pasa</v>
      </c>
      <c r="BI10" s="183" t="str">
        <f>RESULTADOS!I67</f>
        <v>Falla</v>
      </c>
      <c r="BJ10" s="183" t="str">
        <f>RESULTADOS!J67</f>
        <v>Pasa</v>
      </c>
      <c r="BK10" s="183" t="str">
        <f>RESULTADOS!K67</f>
        <v>Pasa</v>
      </c>
      <c r="BL10" s="183" t="str">
        <f>RESULTADOS!L67</f>
        <v>Pasa</v>
      </c>
      <c r="BM10" s="183" t="str">
        <f>RESULTADOS!M67</f>
        <v>Pasa</v>
      </c>
      <c r="BN10" s="183" t="str">
        <f>RESULTADOS!N67</f>
        <v>Pasa</v>
      </c>
      <c r="BO10" s="183" t="str">
        <f>RESULTADOS!O67</f>
        <v>Pasa</v>
      </c>
      <c r="BP10" s="183" t="str">
        <f>RESULTADOS!P67</f>
        <v>Pasa</v>
      </c>
      <c r="BQ10" s="183" t="str">
        <f>RESULTADOS!Q67</f>
        <v>Falla</v>
      </c>
      <c r="BR10" s="183" t="str">
        <f>RESULTADOS!R67</f>
        <v>N/A</v>
      </c>
      <c r="BS10" s="183" t="str">
        <f>RESULTADOS!S67</f>
        <v>Pasa</v>
      </c>
      <c r="BT10" s="183" t="str">
        <f>RESULTADOS!T67</f>
        <v>Pasa</v>
      </c>
      <c r="BU10" s="183" t="str">
        <f>RESULTADOS!U67</f>
        <v>N/A</v>
      </c>
      <c r="BV10" s="183" t="str">
        <f>RESULTADOS!V67</f>
        <v>N/A</v>
      </c>
      <c r="BW10" s="183" t="str">
        <f>RESULTADOS!W67</f>
        <v>N/A</v>
      </c>
    </row>
    <row r="11" spans="1:75" ht="13">
      <c r="C11" s="180" t="s">
        <v>261</v>
      </c>
      <c r="D11" s="182" t="str">
        <f>'01.Definición de ámbito'!C29</f>
        <v>https://www.comunidad.madrid/transparencia</v>
      </c>
      <c r="E11" s="180" t="s">
        <v>40</v>
      </c>
      <c r="F11" s="182" t="str">
        <f>'02.Tecnologías'!F13</f>
        <v>No</v>
      </c>
      <c r="G11" s="182">
        <f>'02.Tecnologías'!K21</f>
        <v>0</v>
      </c>
      <c r="H11" s="182">
        <f>'02.Tecnologías'!L21</f>
        <v>0</v>
      </c>
      <c r="K11" s="180" t="s">
        <v>132</v>
      </c>
      <c r="L11" s="180"/>
      <c r="M11" s="180"/>
      <c r="N11" s="180"/>
      <c r="O11" s="180"/>
      <c r="P11" s="180"/>
      <c r="T11" s="185">
        <f>'03.Muestra'!B16</f>
        <v>9</v>
      </c>
      <c r="U11" s="185" t="str">
        <f>'03.Muestra'!C16</f>
        <v>Datos estadísticos</v>
      </c>
      <c r="V11" s="185" t="str">
        <f>'03.Muestra'!D16</f>
        <v>Pagina tipo</v>
      </c>
      <c r="W11" s="185" t="str">
        <f>'03.Muestra'!E16</f>
        <v>https://www.comunidad.madrid/transparencia/presupuestos-contratos-subvenciones/datos-estadisticos</v>
      </c>
      <c r="X11" s="185" t="str">
        <f>'03.Muestra'!F16</f>
        <v>Home - Presupuestos - Datos estadísticos</v>
      </c>
      <c r="Y11" s="185">
        <f>'03.Muestra'!G16</f>
        <v>0</v>
      </c>
      <c r="Z11" s="183" t="str">
        <f>RESULTADOS!D27</f>
        <v>Pasa</v>
      </c>
      <c r="AA11" s="183" t="str">
        <f>RESULTADOS!E27</f>
        <v>N/A</v>
      </c>
      <c r="AB11" s="183" t="str">
        <f>RESULTADOS!F27</f>
        <v>N/A</v>
      </c>
      <c r="AC11" s="183" t="str">
        <f>RESULTADOS!G27</f>
        <v>N/A</v>
      </c>
      <c r="AD11" s="183" t="str">
        <f>RESULTADOS!H27</f>
        <v>Pasa</v>
      </c>
      <c r="AE11" s="183" t="str">
        <f>RESULTADOS!I27</f>
        <v>Pasa</v>
      </c>
      <c r="AF11" s="183" t="str">
        <f>RESULTADOS!J27</f>
        <v>Pasa</v>
      </c>
      <c r="AG11" s="183" t="str">
        <f>RESULTADOS!K27</f>
        <v>Pasa</v>
      </c>
      <c r="AH11" s="183" t="str">
        <f>RESULTADOS!L27</f>
        <v>N/A</v>
      </c>
      <c r="AI11" s="183" t="str">
        <f>RESULTADOS!M27</f>
        <v>Falla</v>
      </c>
      <c r="AJ11" s="183" t="str">
        <f>RESULTADOS!N27</f>
        <v>Pasa</v>
      </c>
      <c r="AK11" s="183" t="str">
        <f>RESULTADOS!O27</f>
        <v>N/A</v>
      </c>
      <c r="AL11" s="183" t="str">
        <f>RESULTADOS!P27</f>
        <v>N/A</v>
      </c>
      <c r="AM11" s="183" t="str">
        <f>RESULTADOS!Q27</f>
        <v>N/A</v>
      </c>
      <c r="AN11" s="183" t="str">
        <f>RESULTADOS!R27</f>
        <v>N/A</v>
      </c>
      <c r="AO11" s="183" t="str">
        <f>RESULTADOS!S27</f>
        <v>N/A</v>
      </c>
      <c r="AP11" s="183" t="str">
        <f>RESULTADOS!T27</f>
        <v>Pasa</v>
      </c>
      <c r="AQ11" s="183" t="str">
        <f>RESULTADOS!U27</f>
        <v>Pasa</v>
      </c>
      <c r="AR11" s="183" t="str">
        <f>RESULTADOS!V27</f>
        <v>Pasa</v>
      </c>
      <c r="AS11" s="183" t="str">
        <f>RESULTADOS!W27</f>
        <v>N/A</v>
      </c>
      <c r="AT11" s="183" t="str">
        <f>RESULTADOS!X27</f>
        <v>N/A</v>
      </c>
      <c r="AU11" s="183" t="str">
        <f>RESULTADOS!Y27</f>
        <v>Pasa</v>
      </c>
      <c r="AV11" s="183" t="str">
        <f>RESULTADOS!Z27</f>
        <v>N/A</v>
      </c>
      <c r="AW11" s="183" t="str">
        <f>RESULTADOS!AA27</f>
        <v>Falla</v>
      </c>
      <c r="AX11" s="183" t="str">
        <f>RESULTADOS!AB27</f>
        <v>Pasa</v>
      </c>
      <c r="AY11" s="183" t="str">
        <f>RESULTADOS!AC27</f>
        <v>N/A</v>
      </c>
      <c r="AZ11" s="183" t="str">
        <f>RESULTADOS!AD27</f>
        <v>N/A</v>
      </c>
      <c r="BA11" s="183" t="str">
        <f>RESULTADOS!AE27</f>
        <v>N/A</v>
      </c>
      <c r="BB11" s="183" t="str">
        <f>RESULTADOS!AF27</f>
        <v>Pasa</v>
      </c>
      <c r="BC11" s="183" t="str">
        <f>RESULTADOS!AG27</f>
        <v>Pasa</v>
      </c>
      <c r="BD11" s="183" t="str">
        <f>RESULTADOS!D68</f>
        <v>N/A</v>
      </c>
      <c r="BE11" s="183" t="str">
        <f>RESULTADOS!E68</f>
        <v>N/A</v>
      </c>
      <c r="BF11" s="183" t="str">
        <f>RESULTADOS!F68</f>
        <v>N/A</v>
      </c>
      <c r="BG11" s="183" t="str">
        <f>RESULTADOS!G68</f>
        <v>N/A</v>
      </c>
      <c r="BH11" s="183" t="str">
        <f>RESULTADOS!H68</f>
        <v>Pasa</v>
      </c>
      <c r="BI11" s="183" t="str">
        <f>RESULTADOS!I68</f>
        <v>Falla</v>
      </c>
      <c r="BJ11" s="183" t="str">
        <f>RESULTADOS!J68</f>
        <v>Pasa</v>
      </c>
      <c r="BK11" s="183" t="str">
        <f>RESULTADOS!K68</f>
        <v>Pasa</v>
      </c>
      <c r="BL11" s="183" t="str">
        <f>RESULTADOS!L68</f>
        <v>Pasa</v>
      </c>
      <c r="BM11" s="183" t="str">
        <f>RESULTADOS!M68</f>
        <v>Pasa</v>
      </c>
      <c r="BN11" s="183" t="str">
        <f>RESULTADOS!N68</f>
        <v>Pasa</v>
      </c>
      <c r="BO11" s="183" t="str">
        <f>RESULTADOS!O68</f>
        <v>Pasa</v>
      </c>
      <c r="BP11" s="183" t="str">
        <f>RESULTADOS!P68</f>
        <v>Pasa</v>
      </c>
      <c r="BQ11" s="183" t="str">
        <f>RESULTADOS!Q68</f>
        <v>Falla</v>
      </c>
      <c r="BR11" s="183" t="str">
        <f>RESULTADOS!R68</f>
        <v>N/A</v>
      </c>
      <c r="BS11" s="183" t="str">
        <f>RESULTADOS!S68</f>
        <v>Pasa</v>
      </c>
      <c r="BT11" s="183" t="str">
        <f>RESULTADOS!T68</f>
        <v>Pasa</v>
      </c>
      <c r="BU11" s="183" t="str">
        <f>RESULTADOS!U68</f>
        <v>N/A</v>
      </c>
      <c r="BV11" s="183" t="str">
        <f>RESULTADOS!V68</f>
        <v>N/A</v>
      </c>
      <c r="BW11" s="183" t="str">
        <f>RESULTADOS!W68</f>
        <v>N/A</v>
      </c>
    </row>
    <row r="12" spans="1:75" ht="13">
      <c r="C12" s="180" t="s">
        <v>262</v>
      </c>
      <c r="D12" s="182" t="str">
        <f>'01.Definición de ámbito'!C31</f>
        <v>Se analizan las páginas del dominio https://www.comunidad.madrid/transparencia</v>
      </c>
      <c r="E12" s="180" t="s">
        <v>27</v>
      </c>
      <c r="F12" s="182" t="str">
        <f>'02.Tecnologías'!I9</f>
        <v>No</v>
      </c>
      <c r="G12" s="182">
        <f>'02.Tecnologías'!K22</f>
        <v>0</v>
      </c>
      <c r="H12" s="182">
        <f>'02.Tecnologías'!L22</f>
        <v>0</v>
      </c>
      <c r="K12" s="25" t="s">
        <v>283</v>
      </c>
      <c r="L12" s="25" t="s">
        <v>135</v>
      </c>
      <c r="M12" s="25" t="s">
        <v>136</v>
      </c>
      <c r="N12" s="25" t="s">
        <v>67</v>
      </c>
      <c r="O12" s="25" t="s">
        <v>137</v>
      </c>
      <c r="P12" s="25" t="s">
        <v>284</v>
      </c>
      <c r="T12" s="185">
        <f>'03.Muestra'!B17</f>
        <v>10</v>
      </c>
      <c r="U12" s="185" t="str">
        <f>'03.Muestra'!C17</f>
        <v>Financiación y tributos</v>
      </c>
      <c r="V12" s="185" t="str">
        <f>'03.Muestra'!D17</f>
        <v>Pagina tipo</v>
      </c>
      <c r="W12" s="185" t="str">
        <f>'03.Muestra'!E17</f>
        <v>https://www.comunidad.madrid/transparencia/financiacion-y-tributos-0</v>
      </c>
      <c r="X12" s="185" t="str">
        <f>'03.Muestra'!F17</f>
        <v>Home - Presupuestos - Financiación y tributos</v>
      </c>
      <c r="Y12" s="185">
        <f>'03.Muestra'!G17</f>
        <v>0</v>
      </c>
      <c r="Z12" s="183" t="str">
        <f>RESULTADOS!D28</f>
        <v>Falla</v>
      </c>
      <c r="AA12" s="183" t="str">
        <f>RESULTADOS!E28</f>
        <v>N/A</v>
      </c>
      <c r="AB12" s="183" t="str">
        <f>RESULTADOS!F28</f>
        <v>N/A</v>
      </c>
      <c r="AC12" s="183" t="str">
        <f>RESULTADOS!G28</f>
        <v>N/A</v>
      </c>
      <c r="AD12" s="183" t="str">
        <f>RESULTADOS!H28</f>
        <v>Falla</v>
      </c>
      <c r="AE12" s="183" t="str">
        <f>RESULTADOS!I28</f>
        <v>Pasa</v>
      </c>
      <c r="AF12" s="183" t="str">
        <f>RESULTADOS!J28</f>
        <v>Pasa</v>
      </c>
      <c r="AG12" s="183" t="str">
        <f>RESULTADOS!K28</f>
        <v>Pasa</v>
      </c>
      <c r="AH12" s="183" t="str">
        <f>RESULTADOS!L28</f>
        <v>N/A</v>
      </c>
      <c r="AI12" s="183" t="str">
        <f>RESULTADOS!M28</f>
        <v>Pasa</v>
      </c>
      <c r="AJ12" s="183" t="str">
        <f>RESULTADOS!N28</f>
        <v>Pasa</v>
      </c>
      <c r="AK12" s="183" t="str">
        <f>RESULTADOS!O28</f>
        <v>N/A</v>
      </c>
      <c r="AL12" s="183" t="str">
        <f>RESULTADOS!P28</f>
        <v>N/A</v>
      </c>
      <c r="AM12" s="183" t="str">
        <f>RESULTADOS!Q28</f>
        <v>N/A</v>
      </c>
      <c r="AN12" s="183" t="str">
        <f>RESULTADOS!R28</f>
        <v>N/A</v>
      </c>
      <c r="AO12" s="183" t="str">
        <f>RESULTADOS!S28</f>
        <v>N/A</v>
      </c>
      <c r="AP12" s="183" t="str">
        <f>RESULTADOS!T28</f>
        <v>Pasa</v>
      </c>
      <c r="AQ12" s="183" t="str">
        <f>RESULTADOS!U28</f>
        <v>Pasa</v>
      </c>
      <c r="AR12" s="183" t="str">
        <f>RESULTADOS!V28</f>
        <v>Pasa</v>
      </c>
      <c r="AS12" s="183" t="str">
        <f>RESULTADOS!W28</f>
        <v>N/A</v>
      </c>
      <c r="AT12" s="183" t="str">
        <f>RESULTADOS!X28</f>
        <v>N/A</v>
      </c>
      <c r="AU12" s="183" t="str">
        <f>RESULTADOS!Y28</f>
        <v>Pasa</v>
      </c>
      <c r="AV12" s="183" t="str">
        <f>RESULTADOS!Z28</f>
        <v>N/A</v>
      </c>
      <c r="AW12" s="183" t="str">
        <f>RESULTADOS!AA28</f>
        <v>Falla</v>
      </c>
      <c r="AX12" s="183" t="str">
        <f>RESULTADOS!AB28</f>
        <v>Pasa</v>
      </c>
      <c r="AY12" s="183" t="str">
        <f>RESULTADOS!AC28</f>
        <v>N/A</v>
      </c>
      <c r="AZ12" s="183" t="str">
        <f>RESULTADOS!AD28</f>
        <v>N/A</v>
      </c>
      <c r="BA12" s="183" t="str">
        <f>RESULTADOS!AE28</f>
        <v>N/A</v>
      </c>
      <c r="BB12" s="183" t="str">
        <f>RESULTADOS!AF28</f>
        <v>Pasa</v>
      </c>
      <c r="BC12" s="183" t="str">
        <f>RESULTADOS!AG28</f>
        <v>Pasa</v>
      </c>
      <c r="BD12" s="183" t="str">
        <f>RESULTADOS!D69</f>
        <v>N/A</v>
      </c>
      <c r="BE12" s="183" t="str">
        <f>RESULTADOS!E69</f>
        <v>N/A</v>
      </c>
      <c r="BF12" s="183" t="str">
        <f>RESULTADOS!F69</f>
        <v>N/A</v>
      </c>
      <c r="BG12" s="183" t="str">
        <f>RESULTADOS!G69</f>
        <v>N/A</v>
      </c>
      <c r="BH12" s="183" t="str">
        <f>RESULTADOS!H69</f>
        <v>Pasa</v>
      </c>
      <c r="BI12" s="183" t="str">
        <f>RESULTADOS!I69</f>
        <v>Falla</v>
      </c>
      <c r="BJ12" s="183" t="str">
        <f>RESULTADOS!J69</f>
        <v>Pasa</v>
      </c>
      <c r="BK12" s="183" t="str">
        <f>RESULTADOS!K69</f>
        <v>Pasa</v>
      </c>
      <c r="BL12" s="183" t="str">
        <f>RESULTADOS!L69</f>
        <v>Pasa</v>
      </c>
      <c r="BM12" s="183" t="str">
        <f>RESULTADOS!M69</f>
        <v>Pasa</v>
      </c>
      <c r="BN12" s="183" t="str">
        <f>RESULTADOS!N69</f>
        <v>Pasa</v>
      </c>
      <c r="BO12" s="183" t="str">
        <f>RESULTADOS!O69</f>
        <v>Pasa</v>
      </c>
      <c r="BP12" s="183" t="str">
        <f>RESULTADOS!P69</f>
        <v>Pasa</v>
      </c>
      <c r="BQ12" s="183" t="str">
        <f>RESULTADOS!Q69</f>
        <v>Pasa</v>
      </c>
      <c r="BR12" s="183" t="str">
        <f>RESULTADOS!R69</f>
        <v>N/A</v>
      </c>
      <c r="BS12" s="183" t="str">
        <f>RESULTADOS!S69</f>
        <v>Pasa</v>
      </c>
      <c r="BT12" s="183" t="str">
        <f>RESULTADOS!T69</f>
        <v>Pasa</v>
      </c>
      <c r="BU12" s="183" t="str">
        <f>RESULTADOS!U69</f>
        <v>N/A</v>
      </c>
      <c r="BV12" s="183" t="str">
        <f>RESULTADOS!V69</f>
        <v>N/A</v>
      </c>
      <c r="BW12" s="183" t="str">
        <f>RESULTADOS!W69</f>
        <v>N/A</v>
      </c>
    </row>
    <row r="13" spans="1:75" ht="13">
      <c r="C13" s="180" t="s">
        <v>263</v>
      </c>
      <c r="D13" s="182" t="str">
        <f>'01.Definición de ámbito'!C33</f>
        <v>Proporcionar información sobre el portal de Transparencia de la Comunidad de Madrid</v>
      </c>
      <c r="E13" s="180" t="s">
        <v>30</v>
      </c>
      <c r="F13" s="182" t="str">
        <f>'02.Tecnologías'!I10</f>
        <v>No</v>
      </c>
      <c r="G13" s="182">
        <f>'02.Tecnologías'!K23</f>
        <v>0</v>
      </c>
      <c r="H13" s="182">
        <f>'02.Tecnologías'!L23</f>
        <v>0</v>
      </c>
      <c r="K13" t="s">
        <v>60</v>
      </c>
      <c r="L13" s="185">
        <f>RESULTADOS!D8</f>
        <v>12</v>
      </c>
      <c r="M13" s="185">
        <f>RESULTADOS!E8</f>
        <v>5</v>
      </c>
      <c r="N13" s="185">
        <f>RESULTADOS!F8</f>
        <v>13</v>
      </c>
      <c r="O13" s="185">
        <f>RESULTADOS!G8</f>
        <v>0</v>
      </c>
      <c r="P13" s="185">
        <f>RESULTADOS!H8</f>
        <v>0</v>
      </c>
      <c r="T13" s="185">
        <f>'03.Muestra'!B18</f>
        <v>11</v>
      </c>
      <c r="U13" s="185" t="str">
        <f>'03.Muestra'!C18</f>
        <v>Consulta pública</v>
      </c>
      <c r="V13" s="185" t="str">
        <f>'03.Muestra'!D18</f>
        <v>Pagina tipo</v>
      </c>
      <c r="W13" s="185" t="str">
        <f>'03.Muestra'!E18</f>
        <v>https://www.comunidad.madrid/transparencia/normativa-planificacion/consulta-publica</v>
      </c>
      <c r="X13" s="185" t="str">
        <f>'03.Muestra'!F18</f>
        <v>Home - Consulta y planificación - Consulta pública</v>
      </c>
      <c r="Y13" s="185">
        <f>'03.Muestra'!G18</f>
        <v>0</v>
      </c>
      <c r="Z13" s="183" t="str">
        <f>RESULTADOS!D29</f>
        <v>Falla</v>
      </c>
      <c r="AA13" s="183" t="str">
        <f>RESULTADOS!E29</f>
        <v>N/A</v>
      </c>
      <c r="AB13" s="183" t="str">
        <f>RESULTADOS!F29</f>
        <v>N/A</v>
      </c>
      <c r="AC13" s="183" t="str">
        <f>RESULTADOS!G29</f>
        <v>N/A</v>
      </c>
      <c r="AD13" s="183" t="str">
        <f>RESULTADOS!H29</f>
        <v>Falla</v>
      </c>
      <c r="AE13" s="183" t="str">
        <f>RESULTADOS!I29</f>
        <v>Pasa</v>
      </c>
      <c r="AF13" s="183" t="str">
        <f>RESULTADOS!J29</f>
        <v>Pasa</v>
      </c>
      <c r="AG13" s="183" t="str">
        <f>RESULTADOS!K29</f>
        <v>Pasa</v>
      </c>
      <c r="AH13" s="183" t="str">
        <f>RESULTADOS!L29</f>
        <v>N/A</v>
      </c>
      <c r="AI13" s="183" t="str">
        <f>RESULTADOS!M29</f>
        <v>Pasa</v>
      </c>
      <c r="AJ13" s="183" t="str">
        <f>RESULTADOS!N29</f>
        <v>Pasa</v>
      </c>
      <c r="AK13" s="183" t="str">
        <f>RESULTADOS!O29</f>
        <v>N/A</v>
      </c>
      <c r="AL13" s="183" t="str">
        <f>RESULTADOS!P29</f>
        <v>N/A</v>
      </c>
      <c r="AM13" s="183" t="str">
        <f>RESULTADOS!Q29</f>
        <v>N/A</v>
      </c>
      <c r="AN13" s="183" t="str">
        <f>RESULTADOS!R29</f>
        <v>N/A</v>
      </c>
      <c r="AO13" s="183" t="str">
        <f>RESULTADOS!S29</f>
        <v>N/A</v>
      </c>
      <c r="AP13" s="183" t="str">
        <f>RESULTADOS!T29</f>
        <v>Pasa</v>
      </c>
      <c r="AQ13" s="183" t="str">
        <f>RESULTADOS!U29</f>
        <v>Pasa</v>
      </c>
      <c r="AR13" s="183" t="str">
        <f>RESULTADOS!V29</f>
        <v>Falla</v>
      </c>
      <c r="AS13" s="183" t="str">
        <f>RESULTADOS!W29</f>
        <v>N/A</v>
      </c>
      <c r="AT13" s="183" t="str">
        <f>RESULTADOS!X29</f>
        <v>N/A</v>
      </c>
      <c r="AU13" s="183" t="str">
        <f>RESULTADOS!Y29</f>
        <v>Falla</v>
      </c>
      <c r="AV13" s="183" t="str">
        <f>RESULTADOS!Z29</f>
        <v>N/A</v>
      </c>
      <c r="AW13" s="183" t="str">
        <f>RESULTADOS!AA29</f>
        <v>Falla</v>
      </c>
      <c r="AX13" s="183" t="str">
        <f>RESULTADOS!AB29</f>
        <v>Pasa</v>
      </c>
      <c r="AY13" s="183" t="str">
        <f>RESULTADOS!AC29</f>
        <v>Pasa</v>
      </c>
      <c r="AZ13" s="183" t="str">
        <f>RESULTADOS!AD29</f>
        <v>N/A</v>
      </c>
      <c r="BA13" s="183" t="str">
        <f>RESULTADOS!AE29</f>
        <v>Pasa</v>
      </c>
      <c r="BB13" s="183" t="str">
        <f>RESULTADOS!AF29</f>
        <v>Pasa</v>
      </c>
      <c r="BC13" s="183" t="str">
        <f>RESULTADOS!AG29</f>
        <v>Falla</v>
      </c>
      <c r="BD13" s="183" t="str">
        <f>RESULTADOS!D70</f>
        <v>N/A</v>
      </c>
      <c r="BE13" s="183" t="str">
        <f>RESULTADOS!E70</f>
        <v>N/A</v>
      </c>
      <c r="BF13" s="183" t="str">
        <f>RESULTADOS!F70</f>
        <v>N/A</v>
      </c>
      <c r="BG13" s="183" t="str">
        <f>RESULTADOS!G70</f>
        <v>N/A</v>
      </c>
      <c r="BH13" s="183" t="str">
        <f>RESULTADOS!H70</f>
        <v>Pasa</v>
      </c>
      <c r="BI13" s="183" t="str">
        <f>RESULTADOS!I70</f>
        <v>Falla</v>
      </c>
      <c r="BJ13" s="183" t="str">
        <f>RESULTADOS!J70</f>
        <v>Pasa</v>
      </c>
      <c r="BK13" s="183" t="str">
        <f>RESULTADOS!K70</f>
        <v>Pasa</v>
      </c>
      <c r="BL13" s="183" t="str">
        <f>RESULTADOS!L70</f>
        <v>Pasa</v>
      </c>
      <c r="BM13" s="183" t="str">
        <f>RESULTADOS!M70</f>
        <v>Pasa</v>
      </c>
      <c r="BN13" s="183" t="str">
        <f>RESULTADOS!N70</f>
        <v>Pasa</v>
      </c>
      <c r="BO13" s="183" t="str">
        <f>RESULTADOS!O70</f>
        <v>Pasa</v>
      </c>
      <c r="BP13" s="183" t="str">
        <f>RESULTADOS!P70</f>
        <v>Pasa</v>
      </c>
      <c r="BQ13" s="183" t="str">
        <f>RESULTADOS!Q70</f>
        <v>Falla</v>
      </c>
      <c r="BR13" s="183" t="str">
        <f>RESULTADOS!R70</f>
        <v>N/A</v>
      </c>
      <c r="BS13" s="183" t="str">
        <f>RESULTADOS!S70</f>
        <v>Pasa</v>
      </c>
      <c r="BT13" s="183" t="str">
        <f>RESULTADOS!T70</f>
        <v>Pasa</v>
      </c>
      <c r="BU13" s="183" t="str">
        <f>RESULTADOS!U70</f>
        <v>N/A</v>
      </c>
      <c r="BV13" s="183" t="str">
        <f>RESULTADOS!V70</f>
        <v>N/A</v>
      </c>
      <c r="BW13" s="183" t="str">
        <f>RESULTADOS!W70</f>
        <v>N/A</v>
      </c>
    </row>
    <row r="14" spans="1:75" ht="13">
      <c r="C14" s="180" t="s">
        <v>264</v>
      </c>
      <c r="D14" s="182" t="str">
        <f>'01.Definición de ámbito'!C35</f>
        <v>Octubre de 2022</v>
      </c>
      <c r="E14" s="180" t="s">
        <v>33</v>
      </c>
      <c r="F14" s="182" t="str">
        <f>'02.Tecnologías'!I11</f>
        <v>No</v>
      </c>
      <c r="G14" s="181"/>
      <c r="H14" s="181"/>
      <c r="K14" t="s">
        <v>63</v>
      </c>
      <c r="L14" s="185">
        <f>RESULTADOS!D9</f>
        <v>10</v>
      </c>
      <c r="M14" s="185">
        <f>RESULTADOS!E9</f>
        <v>2</v>
      </c>
      <c r="N14" s="185">
        <f>RESULTADOS!F9</f>
        <v>8</v>
      </c>
      <c r="O14" s="185">
        <f>RESULTADOS!G9</f>
        <v>0</v>
      </c>
      <c r="P14" s="185">
        <f>RESULTADOS!H9</f>
        <v>0</v>
      </c>
      <c r="T14" s="185">
        <f>'03.Muestra'!B19</f>
        <v>12</v>
      </c>
      <c r="U14" s="185" t="str">
        <f>'03.Muestra'!C19</f>
        <v>Plan normativo</v>
      </c>
      <c r="V14" s="185" t="str">
        <f>'03.Muestra'!D19</f>
        <v>Pagina tipo</v>
      </c>
      <c r="W14" s="185" t="str">
        <f>'03.Muestra'!E19</f>
        <v>https://www.comunidad.madrid/transparencia/plan-normativo</v>
      </c>
      <c r="X14" s="185" t="str">
        <f>'03.Muestra'!F19</f>
        <v>Home - Consulta y planificación - Plan normativo</v>
      </c>
      <c r="Y14" s="185">
        <f>'03.Muestra'!G19</f>
        <v>0</v>
      </c>
      <c r="Z14" s="183" t="str">
        <f>RESULTADOS!D30</f>
        <v>Pasa</v>
      </c>
      <c r="AA14" s="183" t="str">
        <f>RESULTADOS!E30</f>
        <v>N/A</v>
      </c>
      <c r="AB14" s="183" t="str">
        <f>RESULTADOS!F30</f>
        <v>N/A</v>
      </c>
      <c r="AC14" s="183" t="str">
        <f>RESULTADOS!G30</f>
        <v>N/A</v>
      </c>
      <c r="AD14" s="183" t="str">
        <f>RESULTADOS!H30</f>
        <v>Pasa</v>
      </c>
      <c r="AE14" s="183" t="str">
        <f>RESULTADOS!I30</f>
        <v>Pasa</v>
      </c>
      <c r="AF14" s="183" t="str">
        <f>RESULTADOS!J30</f>
        <v>Pasa</v>
      </c>
      <c r="AG14" s="183" t="str">
        <f>RESULTADOS!K30</f>
        <v>Pasa</v>
      </c>
      <c r="AH14" s="183" t="str">
        <f>RESULTADOS!L30</f>
        <v>N/A</v>
      </c>
      <c r="AI14" s="183" t="str">
        <f>RESULTADOS!M30</f>
        <v>Pasa</v>
      </c>
      <c r="AJ14" s="183" t="str">
        <f>RESULTADOS!N30</f>
        <v>Pasa</v>
      </c>
      <c r="AK14" s="183" t="str">
        <f>RESULTADOS!O30</f>
        <v>N/A</v>
      </c>
      <c r="AL14" s="183" t="str">
        <f>RESULTADOS!P30</f>
        <v>N/A</v>
      </c>
      <c r="AM14" s="183" t="str">
        <f>RESULTADOS!Q30</f>
        <v>N/A</v>
      </c>
      <c r="AN14" s="183" t="str">
        <f>RESULTADOS!R30</f>
        <v>N/A</v>
      </c>
      <c r="AO14" s="183" t="str">
        <f>RESULTADOS!S30</f>
        <v>N/A</v>
      </c>
      <c r="AP14" s="183" t="str">
        <f>RESULTADOS!T30</f>
        <v>Pasa</v>
      </c>
      <c r="AQ14" s="183" t="str">
        <f>RESULTADOS!U30</f>
        <v>Pasa</v>
      </c>
      <c r="AR14" s="183" t="str">
        <f>RESULTADOS!V30</f>
        <v>Pasa</v>
      </c>
      <c r="AS14" s="183" t="str">
        <f>RESULTADOS!W30</f>
        <v>N/A</v>
      </c>
      <c r="AT14" s="183" t="str">
        <f>RESULTADOS!X30</f>
        <v>N/A</v>
      </c>
      <c r="AU14" s="183" t="str">
        <f>RESULTADOS!Y30</f>
        <v>Pasa</v>
      </c>
      <c r="AV14" s="183" t="str">
        <f>RESULTADOS!Z30</f>
        <v>N/A</v>
      </c>
      <c r="AW14" s="183" t="str">
        <f>RESULTADOS!AA30</f>
        <v>Falla</v>
      </c>
      <c r="AX14" s="183" t="str">
        <f>RESULTADOS!AB30</f>
        <v>Pasa</v>
      </c>
      <c r="AY14" s="183" t="str">
        <f>RESULTADOS!AC30</f>
        <v>N/A</v>
      </c>
      <c r="AZ14" s="183" t="str">
        <f>RESULTADOS!AD30</f>
        <v>N/A</v>
      </c>
      <c r="BA14" s="183" t="str">
        <f>RESULTADOS!AE30</f>
        <v>N/A</v>
      </c>
      <c r="BB14" s="183" t="str">
        <f>RESULTADOS!AF30</f>
        <v>Pasa</v>
      </c>
      <c r="BC14" s="183" t="str">
        <f>RESULTADOS!AG30</f>
        <v>Pasa</v>
      </c>
      <c r="BD14" s="183" t="str">
        <f>RESULTADOS!D71</f>
        <v>N/A</v>
      </c>
      <c r="BE14" s="183" t="str">
        <f>RESULTADOS!E71</f>
        <v>N/A</v>
      </c>
      <c r="BF14" s="183" t="str">
        <f>RESULTADOS!F71</f>
        <v>N/A</v>
      </c>
      <c r="BG14" s="183" t="str">
        <f>RESULTADOS!G71</f>
        <v>N/A</v>
      </c>
      <c r="BH14" s="183" t="str">
        <f>RESULTADOS!H71</f>
        <v>Pasa</v>
      </c>
      <c r="BI14" s="183" t="str">
        <f>RESULTADOS!I71</f>
        <v>Falla</v>
      </c>
      <c r="BJ14" s="183" t="str">
        <f>RESULTADOS!J71</f>
        <v>Pasa</v>
      </c>
      <c r="BK14" s="183" t="str">
        <f>RESULTADOS!K71</f>
        <v>Pasa</v>
      </c>
      <c r="BL14" s="183" t="str">
        <f>RESULTADOS!L71</f>
        <v>Pasa</v>
      </c>
      <c r="BM14" s="183" t="str">
        <f>RESULTADOS!M71</f>
        <v>Pasa</v>
      </c>
      <c r="BN14" s="183" t="str">
        <f>RESULTADOS!N71</f>
        <v>Pasa</v>
      </c>
      <c r="BO14" s="183" t="str">
        <f>RESULTADOS!O71</f>
        <v>Pasa</v>
      </c>
      <c r="BP14" s="183" t="str">
        <f>RESULTADOS!P71</f>
        <v>Pasa</v>
      </c>
      <c r="BQ14" s="183" t="str">
        <f>RESULTADOS!Q71</f>
        <v>Pasa</v>
      </c>
      <c r="BR14" s="183" t="str">
        <f>RESULTADOS!R71</f>
        <v>N/A</v>
      </c>
      <c r="BS14" s="183" t="str">
        <f>RESULTADOS!S71</f>
        <v>Pasa</v>
      </c>
      <c r="BT14" s="183" t="str">
        <f>RESULTADOS!T71</f>
        <v>Pasa</v>
      </c>
      <c r="BU14" s="183" t="str">
        <f>RESULTADOS!U71</f>
        <v>N/A</v>
      </c>
      <c r="BV14" s="183" t="str">
        <f>RESULTADOS!V71</f>
        <v>N/A</v>
      </c>
      <c r="BW14" s="183" t="str">
        <f>RESULTADOS!W71</f>
        <v>N/A</v>
      </c>
    </row>
    <row r="15" spans="1:75" ht="13">
      <c r="C15" s="180" t="s">
        <v>265</v>
      </c>
      <c r="D15" s="182" t="str">
        <f>'01.Definición de ámbito'!C39</f>
        <v>UNE-EN 301549 : 2019 - AA WCAG 2.1 (excluyendo el contenido excluido por el RD 1112/2018)</v>
      </c>
      <c r="E15" s="180" t="s">
        <v>36</v>
      </c>
      <c r="F15" s="182" t="str">
        <f>'02.Tecnologías'!I12</f>
        <v>No</v>
      </c>
      <c r="G15" s="181"/>
      <c r="H15" s="181"/>
      <c r="K15" t="s">
        <v>141</v>
      </c>
      <c r="L15" s="185" t="str">
        <f>RESULTADOS!D10</f>
        <v>22 (44 %)</v>
      </c>
      <c r="M15" s="185" t="str">
        <f>RESULTADOS!E10</f>
        <v>7 (14 %)</v>
      </c>
      <c r="N15" s="185" t="str">
        <f>RESULTADOS!F10</f>
        <v>21 (42 %)</v>
      </c>
      <c r="O15" s="185">
        <f>RESULTADOS!G10</f>
        <v>0</v>
      </c>
      <c r="P15" s="185">
        <f>RESULTADOS!H10</f>
        <v>0</v>
      </c>
      <c r="T15" s="185">
        <f>'03.Muestra'!B20</f>
        <v>13</v>
      </c>
      <c r="U15" s="185" t="str">
        <f>'03.Muestra'!C20</f>
        <v>Ordenación</v>
      </c>
      <c r="V15" s="185" t="str">
        <f>'03.Muestra'!D20</f>
        <v>Pagina tipo</v>
      </c>
      <c r="W15" s="185" t="str">
        <f>'03.Muestra'!E20</f>
        <v>https://www.comunidad.madrid/transparencia/informacion-materia-ordenacion-del-territorio</v>
      </c>
      <c r="X15" s="185" t="str">
        <f>'03.Muestra'!F20</f>
        <v>Home - Territorio - Ordenación del territorio</v>
      </c>
      <c r="Y15" s="185">
        <f>'03.Muestra'!G20</f>
        <v>0</v>
      </c>
      <c r="Z15" s="183" t="str">
        <f>RESULTADOS!D31</f>
        <v>Pasa</v>
      </c>
      <c r="AA15" s="183" t="str">
        <f>RESULTADOS!E31</f>
        <v>N/A</v>
      </c>
      <c r="AB15" s="183" t="str">
        <f>RESULTADOS!F31</f>
        <v>N/A</v>
      </c>
      <c r="AC15" s="183" t="str">
        <f>RESULTADOS!G31</f>
        <v>N/A</v>
      </c>
      <c r="AD15" s="183" t="str">
        <f>RESULTADOS!H31</f>
        <v>Pasa</v>
      </c>
      <c r="AE15" s="183" t="str">
        <f>RESULTADOS!I31</f>
        <v>Pasa</v>
      </c>
      <c r="AF15" s="183" t="str">
        <f>RESULTADOS!J31</f>
        <v>Pasa</v>
      </c>
      <c r="AG15" s="183" t="str">
        <f>RESULTADOS!K31</f>
        <v>Pasa</v>
      </c>
      <c r="AH15" s="183" t="str">
        <f>RESULTADOS!L31</f>
        <v>N/A</v>
      </c>
      <c r="AI15" s="183" t="str">
        <f>RESULTADOS!M31</f>
        <v>Pasa</v>
      </c>
      <c r="AJ15" s="183" t="str">
        <f>RESULTADOS!N31</f>
        <v>Pasa</v>
      </c>
      <c r="AK15" s="183" t="str">
        <f>RESULTADOS!O31</f>
        <v>N/A</v>
      </c>
      <c r="AL15" s="183" t="str">
        <f>RESULTADOS!P31</f>
        <v>N/A</v>
      </c>
      <c r="AM15" s="183" t="str">
        <f>RESULTADOS!Q31</f>
        <v>N/A</v>
      </c>
      <c r="AN15" s="183" t="str">
        <f>RESULTADOS!R31</f>
        <v>N/A</v>
      </c>
      <c r="AO15" s="183" t="str">
        <f>RESULTADOS!S31</f>
        <v>N/A</v>
      </c>
      <c r="AP15" s="183" t="str">
        <f>RESULTADOS!T31</f>
        <v>Pasa</v>
      </c>
      <c r="AQ15" s="183" t="str">
        <f>RESULTADOS!U31</f>
        <v>Pasa</v>
      </c>
      <c r="AR15" s="183" t="str">
        <f>RESULTADOS!V31</f>
        <v>Pasa</v>
      </c>
      <c r="AS15" s="183" t="str">
        <f>RESULTADOS!W31</f>
        <v>N/A</v>
      </c>
      <c r="AT15" s="183" t="str">
        <f>RESULTADOS!X31</f>
        <v>N/A</v>
      </c>
      <c r="AU15" s="183" t="str">
        <f>RESULTADOS!Y31</f>
        <v>Pasa</v>
      </c>
      <c r="AV15" s="183" t="str">
        <f>RESULTADOS!Z31</f>
        <v>N/A</v>
      </c>
      <c r="AW15" s="183" t="str">
        <f>RESULTADOS!AA31</f>
        <v>Falla</v>
      </c>
      <c r="AX15" s="183" t="str">
        <f>RESULTADOS!AB31</f>
        <v>Pasa</v>
      </c>
      <c r="AY15" s="183" t="str">
        <f>RESULTADOS!AC31</f>
        <v>N/A</v>
      </c>
      <c r="AZ15" s="183" t="str">
        <f>RESULTADOS!AD31</f>
        <v>N/A</v>
      </c>
      <c r="BA15" s="183" t="str">
        <f>RESULTADOS!AE31</f>
        <v>N/A</v>
      </c>
      <c r="BB15" s="183" t="str">
        <f>RESULTADOS!AF31</f>
        <v>Pasa</v>
      </c>
      <c r="BC15" s="183" t="str">
        <f>RESULTADOS!AG31</f>
        <v>Pasa</v>
      </c>
      <c r="BD15" s="183" t="str">
        <f>RESULTADOS!D72</f>
        <v>N/A</v>
      </c>
      <c r="BE15" s="183" t="str">
        <f>RESULTADOS!E72</f>
        <v>N/A</v>
      </c>
      <c r="BF15" s="183" t="str">
        <f>RESULTADOS!F72</f>
        <v>N/A</v>
      </c>
      <c r="BG15" s="183" t="str">
        <f>RESULTADOS!G72</f>
        <v>N/A</v>
      </c>
      <c r="BH15" s="183" t="str">
        <f>RESULTADOS!H72</f>
        <v>Pasa</v>
      </c>
      <c r="BI15" s="183" t="str">
        <f>RESULTADOS!I72</f>
        <v>Falla</v>
      </c>
      <c r="BJ15" s="183" t="str">
        <f>RESULTADOS!J72</f>
        <v>Pasa</v>
      </c>
      <c r="BK15" s="183" t="str">
        <f>RESULTADOS!K72</f>
        <v>Pasa</v>
      </c>
      <c r="BL15" s="183" t="str">
        <f>RESULTADOS!L72</f>
        <v>Pasa</v>
      </c>
      <c r="BM15" s="183" t="str">
        <f>RESULTADOS!M72</f>
        <v>Pasa</v>
      </c>
      <c r="BN15" s="183" t="str">
        <f>RESULTADOS!N72</f>
        <v>Pasa</v>
      </c>
      <c r="BO15" s="183" t="str">
        <f>RESULTADOS!O72</f>
        <v>Pasa</v>
      </c>
      <c r="BP15" s="183" t="str">
        <f>RESULTADOS!P72</f>
        <v>Pasa</v>
      </c>
      <c r="BQ15" s="183" t="str">
        <f>RESULTADOS!Q72</f>
        <v>Pasa</v>
      </c>
      <c r="BR15" s="183" t="str">
        <f>RESULTADOS!R72</f>
        <v>N/A</v>
      </c>
      <c r="BS15" s="183" t="str">
        <f>RESULTADOS!S72</f>
        <v>Pasa</v>
      </c>
      <c r="BT15" s="183" t="str">
        <f>RESULTADOS!T72</f>
        <v>Pasa</v>
      </c>
      <c r="BU15" s="183" t="str">
        <f>RESULTADOS!U72</f>
        <v>N/A</v>
      </c>
      <c r="BV15" s="183" t="str">
        <f>RESULTADOS!V72</f>
        <v>N/A</v>
      </c>
      <c r="BW15" s="183" t="str">
        <f>RESULTADOS!W72</f>
        <v>N/A</v>
      </c>
    </row>
    <row r="16" spans="1:75" ht="13">
      <c r="C16" s="180" t="s">
        <v>266</v>
      </c>
      <c r="D16" s="182" t="str">
        <f>'01.Definición de ámbito'!C41</f>
        <v>Windows 10 64-bits, Chrome Versión 91.0.4472.77. Herramientas: Taw, LightHouse, Wave, Color Contrast Checker</v>
      </c>
      <c r="F16" s="181"/>
      <c r="G16" s="181"/>
      <c r="H16" s="181"/>
      <c r="T16" s="185">
        <f>'03.Muestra'!B21</f>
        <v>14</v>
      </c>
      <c r="U16" s="185" t="str">
        <f>'03.Muestra'!C21</f>
        <v>Aviso legal</v>
      </c>
      <c r="V16" s="185" t="str">
        <f>'03.Muestra'!D21</f>
        <v>Legal</v>
      </c>
      <c r="W16" s="185" t="str">
        <f>'03.Muestra'!E21</f>
        <v>https://www.comunidad.madrid/transparencia/aviso-legal</v>
      </c>
      <c r="X16" s="185" t="str">
        <f>'03.Muestra'!F21</f>
        <v>Home - Aviso legal</v>
      </c>
      <c r="Y16" s="185">
        <f>'03.Muestra'!G21</f>
        <v>0</v>
      </c>
      <c r="Z16" s="183" t="str">
        <f>RESULTADOS!D32</f>
        <v>Pasa</v>
      </c>
      <c r="AA16" s="183" t="str">
        <f>RESULTADOS!E32</f>
        <v>N/A</v>
      </c>
      <c r="AB16" s="183" t="str">
        <f>RESULTADOS!F32</f>
        <v>N/A</v>
      </c>
      <c r="AC16" s="183" t="str">
        <f>RESULTADOS!G32</f>
        <v>N/A</v>
      </c>
      <c r="AD16" s="183" t="str">
        <f>RESULTADOS!H32</f>
        <v>Pasa</v>
      </c>
      <c r="AE16" s="183" t="str">
        <f>RESULTADOS!I32</f>
        <v>Pasa</v>
      </c>
      <c r="AF16" s="183" t="str">
        <f>RESULTADOS!J32</f>
        <v>Pasa</v>
      </c>
      <c r="AG16" s="183" t="str">
        <f>RESULTADOS!K32</f>
        <v>Pasa</v>
      </c>
      <c r="AH16" s="183" t="str">
        <f>RESULTADOS!L32</f>
        <v>N/A</v>
      </c>
      <c r="AI16" s="183" t="str">
        <f>RESULTADOS!M32</f>
        <v>Pasa</v>
      </c>
      <c r="AJ16" s="183" t="str">
        <f>RESULTADOS!N32</f>
        <v>Pasa</v>
      </c>
      <c r="AK16" s="183" t="str">
        <f>RESULTADOS!O32</f>
        <v>N/A</v>
      </c>
      <c r="AL16" s="183" t="str">
        <f>RESULTADOS!P32</f>
        <v>N/A</v>
      </c>
      <c r="AM16" s="183" t="str">
        <f>RESULTADOS!Q32</f>
        <v>N/A</v>
      </c>
      <c r="AN16" s="183" t="str">
        <f>RESULTADOS!R32</f>
        <v>N/A</v>
      </c>
      <c r="AO16" s="183" t="str">
        <f>RESULTADOS!S32</f>
        <v>N/A</v>
      </c>
      <c r="AP16" s="183" t="str">
        <f>RESULTADOS!T32</f>
        <v>Pasa</v>
      </c>
      <c r="AQ16" s="183" t="str">
        <f>RESULTADOS!U32</f>
        <v>Pasa</v>
      </c>
      <c r="AR16" s="183" t="str">
        <f>RESULTADOS!V32</f>
        <v>Pasa</v>
      </c>
      <c r="AS16" s="183" t="str">
        <f>RESULTADOS!W32</f>
        <v>N/A</v>
      </c>
      <c r="AT16" s="183" t="str">
        <f>RESULTADOS!X32</f>
        <v>N/A</v>
      </c>
      <c r="AU16" s="183" t="str">
        <f>RESULTADOS!Y32</f>
        <v>Pasa</v>
      </c>
      <c r="AV16" s="183" t="str">
        <f>RESULTADOS!Z32</f>
        <v>N/A</v>
      </c>
      <c r="AW16" s="183" t="str">
        <f>RESULTADOS!AA32</f>
        <v>Falla</v>
      </c>
      <c r="AX16" s="183" t="str">
        <f>RESULTADOS!AB32</f>
        <v>Pasa</v>
      </c>
      <c r="AY16" s="183" t="str">
        <f>RESULTADOS!AC32</f>
        <v>N/A</v>
      </c>
      <c r="AZ16" s="183" t="str">
        <f>RESULTADOS!AD32</f>
        <v>N/A</v>
      </c>
      <c r="BA16" s="183" t="str">
        <f>RESULTADOS!AE32</f>
        <v>N/A</v>
      </c>
      <c r="BB16" s="183" t="str">
        <f>RESULTADOS!AF32</f>
        <v>Pasa</v>
      </c>
      <c r="BC16" s="183" t="str">
        <f>RESULTADOS!AG32</f>
        <v>Pasa</v>
      </c>
      <c r="BD16" s="183" t="str">
        <f>RESULTADOS!D73</f>
        <v>N/A</v>
      </c>
      <c r="BE16" s="183" t="str">
        <f>RESULTADOS!E73</f>
        <v>N/A</v>
      </c>
      <c r="BF16" s="183" t="str">
        <f>RESULTADOS!F73</f>
        <v>N/A</v>
      </c>
      <c r="BG16" s="183" t="str">
        <f>RESULTADOS!G73</f>
        <v>N/A</v>
      </c>
      <c r="BH16" s="183" t="str">
        <f>RESULTADOS!H73</f>
        <v>Pasa</v>
      </c>
      <c r="BI16" s="183" t="str">
        <f>RESULTADOS!I73</f>
        <v>Falla</v>
      </c>
      <c r="BJ16" s="183" t="str">
        <f>RESULTADOS!J73</f>
        <v>Pasa</v>
      </c>
      <c r="BK16" s="183" t="str">
        <f>RESULTADOS!K73</f>
        <v>Pasa</v>
      </c>
      <c r="BL16" s="183" t="str">
        <f>RESULTADOS!L73</f>
        <v>Pasa</v>
      </c>
      <c r="BM16" s="183" t="str">
        <f>RESULTADOS!M73</f>
        <v>Pasa</v>
      </c>
      <c r="BN16" s="183" t="str">
        <f>RESULTADOS!N73</f>
        <v>Pasa</v>
      </c>
      <c r="BO16" s="183" t="str">
        <f>RESULTADOS!O73</f>
        <v>Pasa</v>
      </c>
      <c r="BP16" s="183" t="str">
        <f>RESULTADOS!P73</f>
        <v>Pasa</v>
      </c>
      <c r="BQ16" s="183" t="str">
        <f>RESULTADOS!Q73</f>
        <v>Pasa</v>
      </c>
      <c r="BR16" s="183" t="str">
        <f>RESULTADOS!R73</f>
        <v>N/A</v>
      </c>
      <c r="BS16" s="183" t="str">
        <f>RESULTADOS!S73</f>
        <v>Pasa</v>
      </c>
      <c r="BT16" s="183" t="str">
        <f>RESULTADOS!T73</f>
        <v>Pasa</v>
      </c>
      <c r="BU16" s="183" t="str">
        <f>RESULTADOS!U73</f>
        <v>N/A</v>
      </c>
      <c r="BV16" s="183" t="str">
        <f>RESULTADOS!V73</f>
        <v>N/A</v>
      </c>
      <c r="BW16" s="183" t="str">
        <f>RESULTADOS!W73</f>
        <v>N/A</v>
      </c>
    </row>
    <row r="17" spans="3:75" ht="13">
      <c r="C17" s="180" t="s">
        <v>267</v>
      </c>
      <c r="D17" s="182">
        <f>'01.Definición de ámbito'!C45</f>
        <v>0</v>
      </c>
      <c r="K17" t="s">
        <v>285</v>
      </c>
      <c r="T17" s="185">
        <f>'03.Muestra'!B22</f>
        <v>15</v>
      </c>
      <c r="U17" s="185">
        <f>'03.Muestra'!C22</f>
        <v>0</v>
      </c>
      <c r="V17" s="185">
        <f>'03.Muestra'!D22</f>
        <v>0</v>
      </c>
      <c r="W17" s="185">
        <f>'03.Muestra'!E22</f>
        <v>0</v>
      </c>
      <c r="X17" s="185">
        <f>'03.Muestra'!F22</f>
        <v>0</v>
      </c>
      <c r="Y17" s="185">
        <f>'03.Muestra'!G22</f>
        <v>0</v>
      </c>
      <c r="Z17" s="183" t="str">
        <f>RESULTADOS!D33</f>
        <v/>
      </c>
      <c r="AA17" s="183" t="str">
        <f>RESULTADOS!E33</f>
        <v/>
      </c>
      <c r="AB17" s="183" t="str">
        <f>RESULTADOS!F33</f>
        <v/>
      </c>
      <c r="AC17" s="183" t="str">
        <f>RESULTADOS!G33</f>
        <v/>
      </c>
      <c r="AD17" s="183" t="str">
        <f>RESULTADOS!H33</f>
        <v/>
      </c>
      <c r="AE17" s="183" t="str">
        <f>RESULTADOS!I33</f>
        <v/>
      </c>
      <c r="AF17" s="183" t="str">
        <f>RESULTADOS!J33</f>
        <v/>
      </c>
      <c r="AG17" s="183" t="str">
        <f>RESULTADOS!K33</f>
        <v/>
      </c>
      <c r="AH17" s="183" t="str">
        <f>RESULTADOS!L33</f>
        <v/>
      </c>
      <c r="AI17" s="183" t="str">
        <f>RESULTADOS!M33</f>
        <v/>
      </c>
      <c r="AJ17" s="183" t="str">
        <f>RESULTADOS!N33</f>
        <v/>
      </c>
      <c r="AK17" s="183" t="str">
        <f>RESULTADOS!O33</f>
        <v/>
      </c>
      <c r="AL17" s="183" t="str">
        <f>RESULTADOS!P33</f>
        <v/>
      </c>
      <c r="AM17" s="183" t="str">
        <f>RESULTADOS!Q33</f>
        <v/>
      </c>
      <c r="AN17" s="183" t="str">
        <f>RESULTADOS!R33</f>
        <v/>
      </c>
      <c r="AO17" s="183" t="str">
        <f>RESULTADOS!S33</f>
        <v/>
      </c>
      <c r="AP17" s="183" t="str">
        <f>RESULTADOS!T33</f>
        <v/>
      </c>
      <c r="AQ17" s="183" t="str">
        <f>RESULTADOS!U33</f>
        <v/>
      </c>
      <c r="AR17" s="183" t="str">
        <f>RESULTADOS!V33</f>
        <v/>
      </c>
      <c r="AS17" s="183" t="str">
        <f>RESULTADOS!W33</f>
        <v/>
      </c>
      <c r="AT17" s="183" t="str">
        <f>RESULTADOS!X33</f>
        <v/>
      </c>
      <c r="AU17" s="183" t="str">
        <f>RESULTADOS!Y33</f>
        <v/>
      </c>
      <c r="AV17" s="183" t="str">
        <f>RESULTADOS!Z33</f>
        <v/>
      </c>
      <c r="AW17" s="183" t="str">
        <f>RESULTADOS!AA33</f>
        <v/>
      </c>
      <c r="AX17" s="183" t="str">
        <f>RESULTADOS!AB33</f>
        <v/>
      </c>
      <c r="AY17" s="183" t="str">
        <f>RESULTADOS!AC33</f>
        <v/>
      </c>
      <c r="AZ17" s="183" t="str">
        <f>RESULTADOS!AD33</f>
        <v/>
      </c>
      <c r="BA17" s="183" t="str">
        <f>RESULTADOS!AE33</f>
        <v/>
      </c>
      <c r="BB17" s="183" t="str">
        <f>RESULTADOS!AF33</f>
        <v/>
      </c>
      <c r="BC17" s="183" t="str">
        <f>RESULTADOS!AG33</f>
        <v/>
      </c>
      <c r="BD17" s="183" t="str">
        <f>RESULTADOS!D74</f>
        <v/>
      </c>
      <c r="BE17" s="183" t="str">
        <f>RESULTADOS!E74</f>
        <v/>
      </c>
      <c r="BF17" s="183" t="str">
        <f>RESULTADOS!F74</f>
        <v/>
      </c>
      <c r="BG17" s="183" t="str">
        <f>RESULTADOS!G74</f>
        <v/>
      </c>
      <c r="BH17" s="183" t="str">
        <f>RESULTADOS!H74</f>
        <v/>
      </c>
      <c r="BI17" s="183" t="str">
        <f>RESULTADOS!I74</f>
        <v/>
      </c>
      <c r="BJ17" s="183" t="str">
        <f>RESULTADOS!J74</f>
        <v/>
      </c>
      <c r="BK17" s="183" t="str">
        <f>RESULTADOS!K74</f>
        <v/>
      </c>
      <c r="BL17" s="183" t="str">
        <f>RESULTADOS!L74</f>
        <v/>
      </c>
      <c r="BM17" s="183" t="str">
        <f>RESULTADOS!M74</f>
        <v/>
      </c>
      <c r="BN17" s="183" t="str">
        <f>RESULTADOS!N74</f>
        <v/>
      </c>
      <c r="BO17" s="183" t="str">
        <f>RESULTADOS!O74</f>
        <v/>
      </c>
      <c r="BP17" s="183" t="str">
        <f>RESULTADOS!P74</f>
        <v/>
      </c>
      <c r="BQ17" s="183" t="str">
        <f>RESULTADOS!Q74</f>
        <v/>
      </c>
      <c r="BR17" s="183" t="str">
        <f>RESULTADOS!R74</f>
        <v/>
      </c>
      <c r="BS17" s="183" t="str">
        <f>RESULTADOS!S74</f>
        <v/>
      </c>
      <c r="BT17" s="183" t="str">
        <f>RESULTADOS!T74</f>
        <v/>
      </c>
      <c r="BU17" s="183" t="str">
        <f>RESULTADOS!U74</f>
        <v/>
      </c>
      <c r="BV17" s="183" t="str">
        <f>RESULTADOS!V74</f>
        <v/>
      </c>
      <c r="BW17" s="183" t="str">
        <f>RESULTADOS!W74</f>
        <v/>
      </c>
    </row>
    <row r="18" spans="3:75" ht="13">
      <c r="C18" s="180" t="s">
        <v>8</v>
      </c>
      <c r="D18" s="182" t="str">
        <f>'01.Definición de ámbito'!D48</f>
        <v>No</v>
      </c>
      <c r="K18" t="s">
        <v>61</v>
      </c>
      <c r="L18" s="185">
        <f ca="1">RESULTADOS!K8</f>
        <v>333</v>
      </c>
      <c r="M18" s="185">
        <f ca="1">RESULTADOS!L8</f>
        <v>0.4757142857142857</v>
      </c>
      <c r="T18" s="185">
        <f>'03.Muestra'!B23</f>
        <v>16</v>
      </c>
      <c r="U18" s="185">
        <f>'03.Muestra'!C23</f>
        <v>0</v>
      </c>
      <c r="V18" s="185">
        <f>'03.Muestra'!D23</f>
        <v>0</v>
      </c>
      <c r="W18" s="185">
        <f>'03.Muestra'!E23</f>
        <v>0</v>
      </c>
      <c r="X18" s="185">
        <f>'03.Muestra'!F23</f>
        <v>0</v>
      </c>
      <c r="Y18" s="185">
        <f>'03.Muestra'!G23</f>
        <v>0</v>
      </c>
      <c r="Z18" s="183" t="str">
        <f>RESULTADOS!D34</f>
        <v/>
      </c>
      <c r="AA18" s="183" t="str">
        <f>RESULTADOS!E34</f>
        <v/>
      </c>
      <c r="AB18" s="183" t="str">
        <f>RESULTADOS!F34</f>
        <v/>
      </c>
      <c r="AC18" s="183" t="str">
        <f>RESULTADOS!G34</f>
        <v/>
      </c>
      <c r="AD18" s="183" t="str">
        <f>RESULTADOS!H34</f>
        <v/>
      </c>
      <c r="AE18" s="183" t="str">
        <f>RESULTADOS!I34</f>
        <v/>
      </c>
      <c r="AF18" s="183" t="str">
        <f>RESULTADOS!J34</f>
        <v/>
      </c>
      <c r="AG18" s="183" t="str">
        <f>RESULTADOS!K34</f>
        <v/>
      </c>
      <c r="AH18" s="183" t="str">
        <f>RESULTADOS!L34</f>
        <v/>
      </c>
      <c r="AI18" s="183" t="str">
        <f>RESULTADOS!M34</f>
        <v/>
      </c>
      <c r="AJ18" s="183" t="str">
        <f>RESULTADOS!N34</f>
        <v/>
      </c>
      <c r="AK18" s="183" t="str">
        <f>RESULTADOS!O34</f>
        <v/>
      </c>
      <c r="AL18" s="183" t="str">
        <f>RESULTADOS!P34</f>
        <v/>
      </c>
      <c r="AM18" s="183" t="str">
        <f>RESULTADOS!Q34</f>
        <v/>
      </c>
      <c r="AN18" s="183" t="str">
        <f>RESULTADOS!R34</f>
        <v/>
      </c>
      <c r="AO18" s="183" t="str">
        <f>RESULTADOS!S34</f>
        <v/>
      </c>
      <c r="AP18" s="183" t="str">
        <f>RESULTADOS!T34</f>
        <v/>
      </c>
      <c r="AQ18" s="183" t="str">
        <f>RESULTADOS!U34</f>
        <v/>
      </c>
      <c r="AR18" s="183" t="str">
        <f>RESULTADOS!V34</f>
        <v/>
      </c>
      <c r="AS18" s="183" t="str">
        <f>RESULTADOS!W34</f>
        <v/>
      </c>
      <c r="AT18" s="183" t="str">
        <f>RESULTADOS!X34</f>
        <v/>
      </c>
      <c r="AU18" s="183" t="str">
        <f>RESULTADOS!Y34</f>
        <v/>
      </c>
      <c r="AV18" s="183" t="str">
        <f>RESULTADOS!Z34</f>
        <v/>
      </c>
      <c r="AW18" s="183" t="str">
        <f>RESULTADOS!AA34</f>
        <v/>
      </c>
      <c r="AX18" s="183" t="str">
        <f>RESULTADOS!AB34</f>
        <v/>
      </c>
      <c r="AY18" s="183" t="str">
        <f>RESULTADOS!AC34</f>
        <v/>
      </c>
      <c r="AZ18" s="183" t="str">
        <f>RESULTADOS!AD34</f>
        <v/>
      </c>
      <c r="BA18" s="183" t="str">
        <f>RESULTADOS!AE34</f>
        <v/>
      </c>
      <c r="BB18" s="183" t="str">
        <f>RESULTADOS!AF34</f>
        <v/>
      </c>
      <c r="BC18" s="183" t="str">
        <f>RESULTADOS!AG34</f>
        <v/>
      </c>
      <c r="BD18" s="183" t="str">
        <f>RESULTADOS!D75</f>
        <v/>
      </c>
      <c r="BE18" s="183" t="str">
        <f>RESULTADOS!E75</f>
        <v/>
      </c>
      <c r="BF18" s="183" t="str">
        <f>RESULTADOS!F75</f>
        <v/>
      </c>
      <c r="BG18" s="183" t="str">
        <f>RESULTADOS!G75</f>
        <v/>
      </c>
      <c r="BH18" s="183" t="str">
        <f>RESULTADOS!H75</f>
        <v/>
      </c>
      <c r="BI18" s="183" t="str">
        <f>RESULTADOS!I75</f>
        <v/>
      </c>
      <c r="BJ18" s="183" t="str">
        <f>RESULTADOS!J75</f>
        <v/>
      </c>
      <c r="BK18" s="183" t="str">
        <f>RESULTADOS!K75</f>
        <v/>
      </c>
      <c r="BL18" s="183" t="str">
        <f>RESULTADOS!L75</f>
        <v/>
      </c>
      <c r="BM18" s="183" t="str">
        <f>RESULTADOS!M75</f>
        <v/>
      </c>
      <c r="BN18" s="183" t="str">
        <f>RESULTADOS!N75</f>
        <v/>
      </c>
      <c r="BO18" s="183" t="str">
        <f>RESULTADOS!O75</f>
        <v/>
      </c>
      <c r="BP18" s="183" t="str">
        <f>RESULTADOS!P75</f>
        <v/>
      </c>
      <c r="BQ18" s="183" t="str">
        <f>RESULTADOS!Q75</f>
        <v/>
      </c>
      <c r="BR18" s="183" t="str">
        <f>RESULTADOS!R75</f>
        <v/>
      </c>
      <c r="BS18" s="183" t="str">
        <f>RESULTADOS!S75</f>
        <v/>
      </c>
      <c r="BT18" s="183" t="str">
        <f>RESULTADOS!T75</f>
        <v/>
      </c>
      <c r="BU18" s="183" t="str">
        <f>RESULTADOS!U75</f>
        <v/>
      </c>
      <c r="BV18" s="183" t="str">
        <f>RESULTADOS!V75</f>
        <v/>
      </c>
      <c r="BW18" s="183" t="str">
        <f>RESULTADOS!W75</f>
        <v/>
      </c>
    </row>
    <row r="19" spans="3:75" ht="13">
      <c r="C19" s="180" t="s">
        <v>10</v>
      </c>
      <c r="D19" s="182" t="str">
        <f>'01.Definición de ámbito'!D49</f>
        <v>No</v>
      </c>
      <c r="K19" t="s">
        <v>64</v>
      </c>
      <c r="L19" s="185">
        <f ca="1">RESULTADOS!K9</f>
        <v>49</v>
      </c>
      <c r="M19" s="185">
        <f ca="1">RESULTADOS!L9</f>
        <v>7.0000000000000007E-2</v>
      </c>
      <c r="T19" s="185">
        <f>'03.Muestra'!B24</f>
        <v>17</v>
      </c>
      <c r="U19" s="185">
        <f>'03.Muestra'!C24</f>
        <v>0</v>
      </c>
      <c r="V19" s="185">
        <f>'03.Muestra'!D24</f>
        <v>0</v>
      </c>
      <c r="W19" s="185">
        <f>'03.Muestra'!E24</f>
        <v>0</v>
      </c>
      <c r="X19" s="185">
        <f>'03.Muestra'!F24</f>
        <v>0</v>
      </c>
      <c r="Y19" s="185">
        <f>'03.Muestra'!G24</f>
        <v>0</v>
      </c>
      <c r="Z19" s="183" t="str">
        <f>RESULTADOS!D35</f>
        <v/>
      </c>
      <c r="AA19" s="183" t="str">
        <f>RESULTADOS!E35</f>
        <v/>
      </c>
      <c r="AB19" s="183" t="str">
        <f>RESULTADOS!F35</f>
        <v/>
      </c>
      <c r="AC19" s="183" t="str">
        <f>RESULTADOS!G35</f>
        <v/>
      </c>
      <c r="AD19" s="183" t="str">
        <f>RESULTADOS!H35</f>
        <v/>
      </c>
      <c r="AE19" s="183" t="str">
        <f>RESULTADOS!I35</f>
        <v/>
      </c>
      <c r="AF19" s="183" t="str">
        <f>RESULTADOS!J35</f>
        <v/>
      </c>
      <c r="AG19" s="183" t="str">
        <f>RESULTADOS!K35</f>
        <v/>
      </c>
      <c r="AH19" s="183" t="str">
        <f>RESULTADOS!L35</f>
        <v/>
      </c>
      <c r="AI19" s="183" t="str">
        <f>RESULTADOS!M35</f>
        <v/>
      </c>
      <c r="AJ19" s="183" t="str">
        <f>RESULTADOS!N35</f>
        <v/>
      </c>
      <c r="AK19" s="183" t="str">
        <f>RESULTADOS!O35</f>
        <v/>
      </c>
      <c r="AL19" s="183" t="str">
        <f>RESULTADOS!P35</f>
        <v/>
      </c>
      <c r="AM19" s="183" t="str">
        <f>RESULTADOS!Q35</f>
        <v/>
      </c>
      <c r="AN19" s="183" t="str">
        <f>RESULTADOS!R35</f>
        <v/>
      </c>
      <c r="AO19" s="183" t="str">
        <f>RESULTADOS!S35</f>
        <v/>
      </c>
      <c r="AP19" s="183" t="str">
        <f>RESULTADOS!T35</f>
        <v/>
      </c>
      <c r="AQ19" s="183" t="str">
        <f>RESULTADOS!U35</f>
        <v/>
      </c>
      <c r="AR19" s="183" t="str">
        <f>RESULTADOS!V35</f>
        <v/>
      </c>
      <c r="AS19" s="183" t="str">
        <f>RESULTADOS!W35</f>
        <v/>
      </c>
      <c r="AT19" s="183" t="str">
        <f>RESULTADOS!X35</f>
        <v/>
      </c>
      <c r="AU19" s="183" t="str">
        <f>RESULTADOS!Y35</f>
        <v/>
      </c>
      <c r="AV19" s="183" t="str">
        <f>RESULTADOS!Z35</f>
        <v/>
      </c>
      <c r="AW19" s="183" t="str">
        <f>RESULTADOS!AA35</f>
        <v/>
      </c>
      <c r="AX19" s="183" t="str">
        <f>RESULTADOS!AB35</f>
        <v/>
      </c>
      <c r="AY19" s="183" t="str">
        <f>RESULTADOS!AC35</f>
        <v/>
      </c>
      <c r="AZ19" s="183" t="str">
        <f>RESULTADOS!AD35</f>
        <v/>
      </c>
      <c r="BA19" s="183" t="str">
        <f>RESULTADOS!AE35</f>
        <v/>
      </c>
      <c r="BB19" s="183" t="str">
        <f>RESULTADOS!AF35</f>
        <v/>
      </c>
      <c r="BC19" s="183" t="str">
        <f>RESULTADOS!AG35</f>
        <v/>
      </c>
      <c r="BD19" s="183" t="str">
        <f>RESULTADOS!D76</f>
        <v/>
      </c>
      <c r="BE19" s="183" t="str">
        <f>RESULTADOS!E76</f>
        <v/>
      </c>
      <c r="BF19" s="183" t="str">
        <f>RESULTADOS!F76</f>
        <v/>
      </c>
      <c r="BG19" s="183" t="str">
        <f>RESULTADOS!G76</f>
        <v/>
      </c>
      <c r="BH19" s="183" t="str">
        <f>RESULTADOS!H76</f>
        <v/>
      </c>
      <c r="BI19" s="183" t="str">
        <f>RESULTADOS!I76</f>
        <v/>
      </c>
      <c r="BJ19" s="183" t="str">
        <f>RESULTADOS!J76</f>
        <v/>
      </c>
      <c r="BK19" s="183" t="str">
        <f>RESULTADOS!K76</f>
        <v/>
      </c>
      <c r="BL19" s="183" t="str">
        <f>RESULTADOS!L76</f>
        <v/>
      </c>
      <c r="BM19" s="183" t="str">
        <f>RESULTADOS!M76</f>
        <v/>
      </c>
      <c r="BN19" s="183" t="str">
        <f>RESULTADOS!N76</f>
        <v/>
      </c>
      <c r="BO19" s="183" t="str">
        <f>RESULTADOS!O76</f>
        <v/>
      </c>
      <c r="BP19" s="183" t="str">
        <f>RESULTADOS!P76</f>
        <v/>
      </c>
      <c r="BQ19" s="183" t="str">
        <f>RESULTADOS!Q76</f>
        <v/>
      </c>
      <c r="BR19" s="183" t="str">
        <f>RESULTADOS!R76</f>
        <v/>
      </c>
      <c r="BS19" s="183" t="str">
        <f>RESULTADOS!S76</f>
        <v/>
      </c>
      <c r="BT19" s="183" t="str">
        <f>RESULTADOS!T76</f>
        <v/>
      </c>
      <c r="BU19" s="183" t="str">
        <f>RESULTADOS!U76</f>
        <v/>
      </c>
      <c r="BV19" s="183" t="str">
        <f>RESULTADOS!V76</f>
        <v/>
      </c>
      <c r="BW19" s="183" t="str">
        <f>RESULTADOS!W76</f>
        <v/>
      </c>
    </row>
    <row r="20" spans="3:75" ht="13">
      <c r="C20" s="180" t="s">
        <v>11</v>
      </c>
      <c r="D20" s="182" t="str">
        <f>'01.Definición de ámbito'!D50</f>
        <v>No</v>
      </c>
      <c r="K20" t="s">
        <v>67</v>
      </c>
      <c r="L20" s="185">
        <f ca="1">RESULTADOS!K10</f>
        <v>318</v>
      </c>
      <c r="M20" s="185">
        <f ca="1">RESULTADOS!L10</f>
        <v>0.45428571428571429</v>
      </c>
      <c r="T20" s="185">
        <f>'03.Muestra'!B25</f>
        <v>18</v>
      </c>
      <c r="U20" s="185">
        <f>'03.Muestra'!C25</f>
        <v>0</v>
      </c>
      <c r="V20" s="185">
        <f>'03.Muestra'!D25</f>
        <v>0</v>
      </c>
      <c r="W20" s="185">
        <f>'03.Muestra'!E25</f>
        <v>0</v>
      </c>
      <c r="X20" s="185">
        <f>'03.Muestra'!F25</f>
        <v>0</v>
      </c>
      <c r="Y20" s="185">
        <f>'03.Muestra'!G25</f>
        <v>0</v>
      </c>
      <c r="Z20" s="183" t="str">
        <f>RESULTADOS!D36</f>
        <v/>
      </c>
      <c r="AA20" s="183" t="str">
        <f>RESULTADOS!E36</f>
        <v/>
      </c>
      <c r="AB20" s="183" t="str">
        <f>RESULTADOS!F36</f>
        <v/>
      </c>
      <c r="AC20" s="183" t="str">
        <f>RESULTADOS!G36</f>
        <v/>
      </c>
      <c r="AD20" s="183" t="str">
        <f>RESULTADOS!H36</f>
        <v/>
      </c>
      <c r="AE20" s="183" t="str">
        <f>RESULTADOS!I36</f>
        <v/>
      </c>
      <c r="AF20" s="183" t="str">
        <f>RESULTADOS!J36</f>
        <v/>
      </c>
      <c r="AG20" s="183" t="str">
        <f>RESULTADOS!K36</f>
        <v/>
      </c>
      <c r="AH20" s="183" t="str">
        <f>RESULTADOS!L36</f>
        <v/>
      </c>
      <c r="AI20" s="183" t="str">
        <f>RESULTADOS!M36</f>
        <v/>
      </c>
      <c r="AJ20" s="183" t="str">
        <f>RESULTADOS!N36</f>
        <v/>
      </c>
      <c r="AK20" s="183" t="str">
        <f>RESULTADOS!O36</f>
        <v/>
      </c>
      <c r="AL20" s="183" t="str">
        <f>RESULTADOS!P36</f>
        <v/>
      </c>
      <c r="AM20" s="183" t="str">
        <f>RESULTADOS!Q36</f>
        <v/>
      </c>
      <c r="AN20" s="183" t="str">
        <f>RESULTADOS!R36</f>
        <v/>
      </c>
      <c r="AO20" s="183" t="str">
        <f>RESULTADOS!S36</f>
        <v/>
      </c>
      <c r="AP20" s="183" t="str">
        <f>RESULTADOS!T36</f>
        <v/>
      </c>
      <c r="AQ20" s="183" t="str">
        <f>RESULTADOS!U36</f>
        <v/>
      </c>
      <c r="AR20" s="183" t="str">
        <f>RESULTADOS!V36</f>
        <v/>
      </c>
      <c r="AS20" s="183" t="str">
        <f>RESULTADOS!W36</f>
        <v/>
      </c>
      <c r="AT20" s="183" t="str">
        <f>RESULTADOS!X36</f>
        <v/>
      </c>
      <c r="AU20" s="183" t="str">
        <f>RESULTADOS!Y36</f>
        <v/>
      </c>
      <c r="AV20" s="183" t="str">
        <f>RESULTADOS!Z36</f>
        <v/>
      </c>
      <c r="AW20" s="183" t="str">
        <f>RESULTADOS!AA36</f>
        <v/>
      </c>
      <c r="AX20" s="183" t="str">
        <f>RESULTADOS!AB36</f>
        <v/>
      </c>
      <c r="AY20" s="183" t="str">
        <f>RESULTADOS!AC36</f>
        <v/>
      </c>
      <c r="AZ20" s="183" t="str">
        <f>RESULTADOS!AD36</f>
        <v/>
      </c>
      <c r="BA20" s="183" t="str">
        <f>RESULTADOS!AE36</f>
        <v/>
      </c>
      <c r="BB20" s="183" t="str">
        <f>RESULTADOS!AF36</f>
        <v/>
      </c>
      <c r="BC20" s="183" t="str">
        <f>RESULTADOS!AG36</f>
        <v/>
      </c>
      <c r="BD20" s="183" t="str">
        <f>RESULTADOS!D77</f>
        <v/>
      </c>
      <c r="BE20" s="183" t="str">
        <f>RESULTADOS!E77</f>
        <v/>
      </c>
      <c r="BF20" s="183" t="str">
        <f>RESULTADOS!F77</f>
        <v/>
      </c>
      <c r="BG20" s="183" t="str">
        <f>RESULTADOS!G77</f>
        <v/>
      </c>
      <c r="BH20" s="183" t="str">
        <f>RESULTADOS!H77</f>
        <v/>
      </c>
      <c r="BI20" s="183" t="str">
        <f>RESULTADOS!I77</f>
        <v/>
      </c>
      <c r="BJ20" s="183" t="str">
        <f>RESULTADOS!J77</f>
        <v/>
      </c>
      <c r="BK20" s="183" t="str">
        <f>RESULTADOS!K77</f>
        <v/>
      </c>
      <c r="BL20" s="183" t="str">
        <f>RESULTADOS!L77</f>
        <v/>
      </c>
      <c r="BM20" s="183" t="str">
        <f>RESULTADOS!M77</f>
        <v/>
      </c>
      <c r="BN20" s="183" t="str">
        <f>RESULTADOS!N77</f>
        <v/>
      </c>
      <c r="BO20" s="183" t="str">
        <f>RESULTADOS!O77</f>
        <v/>
      </c>
      <c r="BP20" s="183" t="str">
        <f>RESULTADOS!P77</f>
        <v/>
      </c>
      <c r="BQ20" s="183" t="str">
        <f>RESULTADOS!Q77</f>
        <v/>
      </c>
      <c r="BR20" s="183" t="str">
        <f>RESULTADOS!R77</f>
        <v/>
      </c>
      <c r="BS20" s="183" t="str">
        <f>RESULTADOS!S77</f>
        <v/>
      </c>
      <c r="BT20" s="183" t="str">
        <f>RESULTADOS!T77</f>
        <v/>
      </c>
      <c r="BU20" s="183" t="str">
        <f>RESULTADOS!U77</f>
        <v/>
      </c>
      <c r="BV20" s="183" t="str">
        <f>RESULTADOS!V77</f>
        <v/>
      </c>
      <c r="BW20" s="183" t="str">
        <f>RESULTADOS!W77</f>
        <v/>
      </c>
    </row>
    <row r="21" spans="3:75" ht="13">
      <c r="C21" s="180" t="s">
        <v>12</v>
      </c>
      <c r="D21" s="182" t="str">
        <f>'01.Definición de ámbito'!D51</f>
        <v>No</v>
      </c>
      <c r="K21" t="s">
        <v>141</v>
      </c>
      <c r="L21" s="185">
        <f ca="1">RESULTADOS!K11</f>
        <v>700</v>
      </c>
      <c r="M21" s="185">
        <f ca="1">RESULTADOS!L11</f>
        <v>1</v>
      </c>
      <c r="T21" s="185">
        <f>'03.Muestra'!B26</f>
        <v>19</v>
      </c>
      <c r="U21" s="185">
        <f>'03.Muestra'!C26</f>
        <v>0</v>
      </c>
      <c r="V21" s="185">
        <f>'03.Muestra'!D26</f>
        <v>0</v>
      </c>
      <c r="W21" s="185">
        <f>'03.Muestra'!E26</f>
        <v>0</v>
      </c>
      <c r="X21" s="185">
        <f>'03.Muestra'!F26</f>
        <v>0</v>
      </c>
      <c r="Y21" s="185">
        <f>'03.Muestra'!G26</f>
        <v>0</v>
      </c>
      <c r="Z21" s="183" t="str">
        <f>RESULTADOS!D37</f>
        <v/>
      </c>
      <c r="AA21" s="183" t="str">
        <f>RESULTADOS!E37</f>
        <v/>
      </c>
      <c r="AB21" s="183" t="str">
        <f>RESULTADOS!F37</f>
        <v/>
      </c>
      <c r="AC21" s="183" t="str">
        <f>RESULTADOS!G37</f>
        <v/>
      </c>
      <c r="AD21" s="183" t="str">
        <f>RESULTADOS!H37</f>
        <v/>
      </c>
      <c r="AE21" s="183" t="str">
        <f>RESULTADOS!I37</f>
        <v/>
      </c>
      <c r="AF21" s="183" t="str">
        <f>RESULTADOS!J37</f>
        <v/>
      </c>
      <c r="AG21" s="183" t="str">
        <f>RESULTADOS!K37</f>
        <v/>
      </c>
      <c r="AH21" s="183" t="str">
        <f>RESULTADOS!L37</f>
        <v/>
      </c>
      <c r="AI21" s="183" t="str">
        <f>RESULTADOS!M37</f>
        <v/>
      </c>
      <c r="AJ21" s="183" t="str">
        <f>RESULTADOS!N37</f>
        <v/>
      </c>
      <c r="AK21" s="183" t="str">
        <f>RESULTADOS!O37</f>
        <v/>
      </c>
      <c r="AL21" s="183" t="str">
        <f>RESULTADOS!P37</f>
        <v/>
      </c>
      <c r="AM21" s="183" t="str">
        <f>RESULTADOS!Q37</f>
        <v/>
      </c>
      <c r="AN21" s="183" t="str">
        <f>RESULTADOS!R37</f>
        <v/>
      </c>
      <c r="AO21" s="183" t="str">
        <f>RESULTADOS!S37</f>
        <v/>
      </c>
      <c r="AP21" s="183" t="str">
        <f>RESULTADOS!T37</f>
        <v/>
      </c>
      <c r="AQ21" s="183" t="str">
        <f>RESULTADOS!U37</f>
        <v/>
      </c>
      <c r="AR21" s="183" t="str">
        <f>RESULTADOS!V37</f>
        <v/>
      </c>
      <c r="AS21" s="183" t="str">
        <f>RESULTADOS!W37</f>
        <v/>
      </c>
      <c r="AT21" s="183" t="str">
        <f>RESULTADOS!X37</f>
        <v/>
      </c>
      <c r="AU21" s="183" t="str">
        <f>RESULTADOS!Y37</f>
        <v/>
      </c>
      <c r="AV21" s="183" t="str">
        <f>RESULTADOS!Z37</f>
        <v/>
      </c>
      <c r="AW21" s="183" t="str">
        <f>RESULTADOS!AA37</f>
        <v/>
      </c>
      <c r="AX21" s="183" t="str">
        <f>RESULTADOS!AB37</f>
        <v/>
      </c>
      <c r="AY21" s="183" t="str">
        <f>RESULTADOS!AC37</f>
        <v/>
      </c>
      <c r="AZ21" s="183" t="str">
        <f>RESULTADOS!AD37</f>
        <v/>
      </c>
      <c r="BA21" s="183" t="str">
        <f>RESULTADOS!AE37</f>
        <v/>
      </c>
      <c r="BB21" s="183" t="str">
        <f>RESULTADOS!AF37</f>
        <v/>
      </c>
      <c r="BC21" s="183" t="str">
        <f>RESULTADOS!AG37</f>
        <v/>
      </c>
      <c r="BD21" s="183" t="str">
        <f>RESULTADOS!D78</f>
        <v/>
      </c>
      <c r="BE21" s="183" t="str">
        <f>RESULTADOS!E78</f>
        <v/>
      </c>
      <c r="BF21" s="183" t="str">
        <f>RESULTADOS!F78</f>
        <v/>
      </c>
      <c r="BG21" s="183" t="str">
        <f>RESULTADOS!G78</f>
        <v/>
      </c>
      <c r="BH21" s="183" t="str">
        <f>RESULTADOS!H78</f>
        <v/>
      </c>
      <c r="BI21" s="183" t="str">
        <f>RESULTADOS!I78</f>
        <v/>
      </c>
      <c r="BJ21" s="183" t="str">
        <f>RESULTADOS!J78</f>
        <v/>
      </c>
      <c r="BK21" s="183" t="str">
        <f>RESULTADOS!K78</f>
        <v/>
      </c>
      <c r="BL21" s="183" t="str">
        <f>RESULTADOS!L78</f>
        <v/>
      </c>
      <c r="BM21" s="183" t="str">
        <f>RESULTADOS!M78</f>
        <v/>
      </c>
      <c r="BN21" s="183" t="str">
        <f>RESULTADOS!N78</f>
        <v/>
      </c>
      <c r="BO21" s="183" t="str">
        <f>RESULTADOS!O78</f>
        <v/>
      </c>
      <c r="BP21" s="183" t="str">
        <f>RESULTADOS!P78</f>
        <v/>
      </c>
      <c r="BQ21" s="183" t="str">
        <f>RESULTADOS!Q78</f>
        <v/>
      </c>
      <c r="BR21" s="183" t="str">
        <f>RESULTADOS!R78</f>
        <v/>
      </c>
      <c r="BS21" s="183" t="str">
        <f>RESULTADOS!S78</f>
        <v/>
      </c>
      <c r="BT21" s="183" t="str">
        <f>RESULTADOS!T78</f>
        <v/>
      </c>
      <c r="BU21" s="183" t="str">
        <f>RESULTADOS!U78</f>
        <v/>
      </c>
      <c r="BV21" s="183" t="str">
        <f>RESULTADOS!V78</f>
        <v/>
      </c>
      <c r="BW21" s="183" t="str">
        <f>RESULTADOS!W78</f>
        <v/>
      </c>
    </row>
    <row r="22" spans="3:75" ht="13">
      <c r="C22" s="180" t="s">
        <v>13</v>
      </c>
      <c r="D22" s="182" t="str">
        <f>'01.Definición de ámbito'!D52</f>
        <v>No</v>
      </c>
      <c r="T22" s="185">
        <f>'03.Muestra'!B27</f>
        <v>20</v>
      </c>
      <c r="U22" s="185">
        <f>'03.Muestra'!C27</f>
        <v>0</v>
      </c>
      <c r="V22" s="185">
        <f>'03.Muestra'!D27</f>
        <v>0</v>
      </c>
      <c r="W22" s="185">
        <f>'03.Muestra'!E27</f>
        <v>0</v>
      </c>
      <c r="X22" s="185">
        <f>'03.Muestra'!F27</f>
        <v>0</v>
      </c>
      <c r="Y22" s="185">
        <f>'03.Muestra'!G27</f>
        <v>0</v>
      </c>
      <c r="Z22" s="183" t="str">
        <f>RESULTADOS!D38</f>
        <v/>
      </c>
      <c r="AA22" s="183" t="str">
        <f>RESULTADOS!E38</f>
        <v/>
      </c>
      <c r="AB22" s="183" t="str">
        <f>RESULTADOS!F38</f>
        <v/>
      </c>
      <c r="AC22" s="183" t="str">
        <f>RESULTADOS!G38</f>
        <v/>
      </c>
      <c r="AD22" s="183" t="str">
        <f>RESULTADOS!H38</f>
        <v/>
      </c>
      <c r="AE22" s="183" t="str">
        <f>RESULTADOS!I38</f>
        <v/>
      </c>
      <c r="AF22" s="183" t="str">
        <f>RESULTADOS!J38</f>
        <v/>
      </c>
      <c r="AG22" s="183" t="str">
        <f>RESULTADOS!K38</f>
        <v/>
      </c>
      <c r="AH22" s="183" t="str">
        <f>RESULTADOS!L38</f>
        <v/>
      </c>
      <c r="AI22" s="183" t="str">
        <f>RESULTADOS!M38</f>
        <v/>
      </c>
      <c r="AJ22" s="183" t="str">
        <f>RESULTADOS!N38</f>
        <v/>
      </c>
      <c r="AK22" s="183" t="str">
        <f>RESULTADOS!O38</f>
        <v/>
      </c>
      <c r="AL22" s="183" t="str">
        <f>RESULTADOS!P38</f>
        <v/>
      </c>
      <c r="AM22" s="183" t="str">
        <f>RESULTADOS!Q38</f>
        <v/>
      </c>
      <c r="AN22" s="183" t="str">
        <f>RESULTADOS!R38</f>
        <v/>
      </c>
      <c r="AO22" s="183" t="str">
        <f>RESULTADOS!S38</f>
        <v/>
      </c>
      <c r="AP22" s="183" t="str">
        <f>RESULTADOS!T38</f>
        <v/>
      </c>
      <c r="AQ22" s="183" t="str">
        <f>RESULTADOS!U38</f>
        <v/>
      </c>
      <c r="AR22" s="183" t="str">
        <f>RESULTADOS!V38</f>
        <v/>
      </c>
      <c r="AS22" s="183" t="str">
        <f>RESULTADOS!W38</f>
        <v/>
      </c>
      <c r="AT22" s="183" t="str">
        <f>RESULTADOS!X38</f>
        <v/>
      </c>
      <c r="AU22" s="183" t="str">
        <f>RESULTADOS!Y38</f>
        <v/>
      </c>
      <c r="AV22" s="183" t="str">
        <f>RESULTADOS!Z38</f>
        <v/>
      </c>
      <c r="AW22" s="183" t="str">
        <f>RESULTADOS!AA38</f>
        <v/>
      </c>
      <c r="AX22" s="183" t="str">
        <f>RESULTADOS!AB38</f>
        <v/>
      </c>
      <c r="AY22" s="183" t="str">
        <f>RESULTADOS!AC38</f>
        <v/>
      </c>
      <c r="AZ22" s="183" t="str">
        <f>RESULTADOS!AD38</f>
        <v/>
      </c>
      <c r="BA22" s="183" t="str">
        <f>RESULTADOS!AE38</f>
        <v/>
      </c>
      <c r="BB22" s="183" t="str">
        <f>RESULTADOS!AF38</f>
        <v/>
      </c>
      <c r="BC22" s="183" t="str">
        <f>RESULTADOS!AG38</f>
        <v/>
      </c>
      <c r="BD22" s="183" t="str">
        <f>RESULTADOS!D79</f>
        <v/>
      </c>
      <c r="BE22" s="183" t="str">
        <f>RESULTADOS!E79</f>
        <v/>
      </c>
      <c r="BF22" s="183" t="str">
        <f>RESULTADOS!F79</f>
        <v/>
      </c>
      <c r="BG22" s="183" t="str">
        <f>RESULTADOS!G79</f>
        <v/>
      </c>
      <c r="BH22" s="183" t="str">
        <f>RESULTADOS!H79</f>
        <v/>
      </c>
      <c r="BI22" s="183" t="str">
        <f>RESULTADOS!I79</f>
        <v/>
      </c>
      <c r="BJ22" s="183" t="str">
        <f>RESULTADOS!J79</f>
        <v/>
      </c>
      <c r="BK22" s="183" t="str">
        <f>RESULTADOS!K79</f>
        <v/>
      </c>
      <c r="BL22" s="183" t="str">
        <f>RESULTADOS!L79</f>
        <v/>
      </c>
      <c r="BM22" s="183" t="str">
        <f>RESULTADOS!M79</f>
        <v/>
      </c>
      <c r="BN22" s="183" t="str">
        <f>RESULTADOS!N79</f>
        <v/>
      </c>
      <c r="BO22" s="183" t="str">
        <f>RESULTADOS!O79</f>
        <v/>
      </c>
      <c r="BP22" s="183" t="str">
        <f>RESULTADOS!P79</f>
        <v/>
      </c>
      <c r="BQ22" s="183" t="str">
        <f>RESULTADOS!Q79</f>
        <v/>
      </c>
      <c r="BR22" s="183" t="str">
        <f>RESULTADOS!R79</f>
        <v/>
      </c>
      <c r="BS22" s="183" t="str">
        <f>RESULTADOS!S79</f>
        <v/>
      </c>
      <c r="BT22" s="183" t="str">
        <f>RESULTADOS!T79</f>
        <v/>
      </c>
      <c r="BU22" s="183" t="str">
        <f>RESULTADOS!U79</f>
        <v/>
      </c>
      <c r="BV22" s="183" t="str">
        <f>RESULTADOS!V79</f>
        <v/>
      </c>
      <c r="BW22" s="183" t="str">
        <f>RESULTADOS!W79</f>
        <v/>
      </c>
    </row>
    <row r="23" spans="3:75" ht="13">
      <c r="C23" s="180" t="s">
        <v>14</v>
      </c>
      <c r="D23" s="182" t="str">
        <f>'01.Definición de ámbito'!D53</f>
        <v>No</v>
      </c>
      <c r="K23" t="s">
        <v>286</v>
      </c>
      <c r="T23" s="185">
        <f>'03.Muestra'!B28</f>
        <v>21</v>
      </c>
      <c r="U23" s="185">
        <f>'03.Muestra'!C28</f>
        <v>0</v>
      </c>
      <c r="V23" s="185">
        <f>'03.Muestra'!D28</f>
        <v>0</v>
      </c>
      <c r="W23" s="185">
        <f>'03.Muestra'!E28</f>
        <v>0</v>
      </c>
      <c r="X23" s="185">
        <f>'03.Muestra'!F28</f>
        <v>0</v>
      </c>
      <c r="Y23" s="185">
        <f>'03.Muestra'!G28</f>
        <v>0</v>
      </c>
      <c r="Z23" s="183" t="str">
        <f>RESULTADOS!D39</f>
        <v/>
      </c>
      <c r="AA23" s="183" t="str">
        <f>RESULTADOS!E39</f>
        <v/>
      </c>
      <c r="AB23" s="183" t="str">
        <f>RESULTADOS!F39</f>
        <v/>
      </c>
      <c r="AC23" s="183" t="str">
        <f>RESULTADOS!G39</f>
        <v/>
      </c>
      <c r="AD23" s="183" t="str">
        <f>RESULTADOS!H39</f>
        <v/>
      </c>
      <c r="AE23" s="183" t="str">
        <f>RESULTADOS!I39</f>
        <v/>
      </c>
      <c r="AF23" s="183" t="str">
        <f>RESULTADOS!J39</f>
        <v/>
      </c>
      <c r="AG23" s="183" t="str">
        <f>RESULTADOS!K39</f>
        <v/>
      </c>
      <c r="AH23" s="183" t="str">
        <f>RESULTADOS!L39</f>
        <v/>
      </c>
      <c r="AI23" s="183" t="str">
        <f>RESULTADOS!M39</f>
        <v/>
      </c>
      <c r="AJ23" s="183" t="str">
        <f>RESULTADOS!N39</f>
        <v/>
      </c>
      <c r="AK23" s="183" t="str">
        <f>RESULTADOS!O39</f>
        <v/>
      </c>
      <c r="AL23" s="183" t="str">
        <f>RESULTADOS!P39</f>
        <v/>
      </c>
      <c r="AM23" s="183" t="str">
        <f>RESULTADOS!Q39</f>
        <v/>
      </c>
      <c r="AN23" s="183" t="str">
        <f>RESULTADOS!R39</f>
        <v/>
      </c>
      <c r="AO23" s="183" t="str">
        <f>RESULTADOS!S39</f>
        <v/>
      </c>
      <c r="AP23" s="183" t="str">
        <f>RESULTADOS!T39</f>
        <v/>
      </c>
      <c r="AQ23" s="183" t="str">
        <f>RESULTADOS!U39</f>
        <v/>
      </c>
      <c r="AR23" s="183" t="str">
        <f>RESULTADOS!V39</f>
        <v/>
      </c>
      <c r="AS23" s="183" t="str">
        <f>RESULTADOS!W39</f>
        <v/>
      </c>
      <c r="AT23" s="183" t="str">
        <f>RESULTADOS!X39</f>
        <v/>
      </c>
      <c r="AU23" s="183" t="str">
        <f>RESULTADOS!Y39</f>
        <v/>
      </c>
      <c r="AV23" s="183" t="str">
        <f>RESULTADOS!Z39</f>
        <v/>
      </c>
      <c r="AW23" s="183" t="str">
        <f>RESULTADOS!AA39</f>
        <v/>
      </c>
      <c r="AX23" s="183" t="str">
        <f>RESULTADOS!AB39</f>
        <v/>
      </c>
      <c r="AY23" s="183" t="str">
        <f>RESULTADOS!AC39</f>
        <v/>
      </c>
      <c r="AZ23" s="183" t="str">
        <f>RESULTADOS!AD39</f>
        <v/>
      </c>
      <c r="BA23" s="183" t="str">
        <f>RESULTADOS!AE39</f>
        <v/>
      </c>
      <c r="BB23" s="183" t="str">
        <f>RESULTADOS!AF39</f>
        <v/>
      </c>
      <c r="BC23" s="183" t="str">
        <f>RESULTADOS!AG39</f>
        <v/>
      </c>
      <c r="BD23" s="183" t="str">
        <f>RESULTADOS!D80</f>
        <v/>
      </c>
      <c r="BE23" s="183" t="str">
        <f>RESULTADOS!E80</f>
        <v/>
      </c>
      <c r="BF23" s="183" t="str">
        <f>RESULTADOS!F80</f>
        <v/>
      </c>
      <c r="BG23" s="183" t="str">
        <f>RESULTADOS!G80</f>
        <v/>
      </c>
      <c r="BH23" s="183" t="str">
        <f>RESULTADOS!H80</f>
        <v/>
      </c>
      <c r="BI23" s="183" t="str">
        <f>RESULTADOS!I80</f>
        <v/>
      </c>
      <c r="BJ23" s="183" t="str">
        <f>RESULTADOS!J80</f>
        <v/>
      </c>
      <c r="BK23" s="183" t="str">
        <f>RESULTADOS!K80</f>
        <v/>
      </c>
      <c r="BL23" s="183" t="str">
        <f>RESULTADOS!L80</f>
        <v/>
      </c>
      <c r="BM23" s="183" t="str">
        <f>RESULTADOS!M80</f>
        <v/>
      </c>
      <c r="BN23" s="183" t="str">
        <f>RESULTADOS!N80</f>
        <v/>
      </c>
      <c r="BO23" s="183" t="str">
        <f>RESULTADOS!O80</f>
        <v/>
      </c>
      <c r="BP23" s="183" t="str">
        <f>RESULTADOS!P80</f>
        <v/>
      </c>
      <c r="BQ23" s="183" t="str">
        <f>RESULTADOS!Q80</f>
        <v/>
      </c>
      <c r="BR23" s="183" t="str">
        <f>RESULTADOS!R80</f>
        <v/>
      </c>
      <c r="BS23" s="183" t="str">
        <f>RESULTADOS!S80</f>
        <v/>
      </c>
      <c r="BT23" s="183" t="str">
        <f>RESULTADOS!T80</f>
        <v/>
      </c>
      <c r="BU23" s="183" t="str">
        <f>RESULTADOS!U80</f>
        <v/>
      </c>
      <c r="BV23" s="183" t="str">
        <f>RESULTADOS!V80</f>
        <v/>
      </c>
      <c r="BW23" s="183" t="str">
        <f>RESULTADOS!W80</f>
        <v/>
      </c>
    </row>
    <row r="24" spans="3:75" ht="13">
      <c r="C24" s="180" t="s">
        <v>15</v>
      </c>
      <c r="D24" s="182" t="str">
        <f>'01.Definición de ámbito'!D54</f>
        <v>Sí</v>
      </c>
      <c r="K24" t="s">
        <v>62</v>
      </c>
      <c r="L24" s="185">
        <f ca="1">RESULTADOS!O8</f>
        <v>0</v>
      </c>
      <c r="M24" s="185">
        <f ca="1">RESULTADOS!P8</f>
        <v>0</v>
      </c>
      <c r="T24" s="185">
        <f>'03.Muestra'!B29</f>
        <v>22</v>
      </c>
      <c r="U24" s="185">
        <f>'03.Muestra'!C29</f>
        <v>0</v>
      </c>
      <c r="V24" s="185">
        <f>'03.Muestra'!D29</f>
        <v>0</v>
      </c>
      <c r="W24" s="185">
        <f>'03.Muestra'!E29</f>
        <v>0</v>
      </c>
      <c r="X24" s="185">
        <f>'03.Muestra'!F29</f>
        <v>0</v>
      </c>
      <c r="Y24" s="185">
        <f>'03.Muestra'!G29</f>
        <v>0</v>
      </c>
      <c r="Z24" s="183" t="str">
        <f>RESULTADOS!D40</f>
        <v/>
      </c>
      <c r="AA24" s="183" t="str">
        <f>RESULTADOS!E40</f>
        <v/>
      </c>
      <c r="AB24" s="183" t="str">
        <f>RESULTADOS!F40</f>
        <v/>
      </c>
      <c r="AC24" s="183" t="str">
        <f>RESULTADOS!G40</f>
        <v/>
      </c>
      <c r="AD24" s="183" t="str">
        <f>RESULTADOS!H40</f>
        <v/>
      </c>
      <c r="AE24" s="183" t="str">
        <f>RESULTADOS!I40</f>
        <v/>
      </c>
      <c r="AF24" s="183" t="str">
        <f>RESULTADOS!J40</f>
        <v/>
      </c>
      <c r="AG24" s="183" t="str">
        <f>RESULTADOS!K40</f>
        <v/>
      </c>
      <c r="AH24" s="183" t="str">
        <f>RESULTADOS!L40</f>
        <v/>
      </c>
      <c r="AI24" s="183" t="str">
        <f>RESULTADOS!M40</f>
        <v/>
      </c>
      <c r="AJ24" s="183" t="str">
        <f>RESULTADOS!N40</f>
        <v/>
      </c>
      <c r="AK24" s="183" t="str">
        <f>RESULTADOS!O40</f>
        <v/>
      </c>
      <c r="AL24" s="183" t="str">
        <f>RESULTADOS!P40</f>
        <v/>
      </c>
      <c r="AM24" s="183" t="str">
        <f>RESULTADOS!Q40</f>
        <v/>
      </c>
      <c r="AN24" s="183" t="str">
        <f>RESULTADOS!R40</f>
        <v/>
      </c>
      <c r="AO24" s="183" t="str">
        <f>RESULTADOS!S40</f>
        <v/>
      </c>
      <c r="AP24" s="183" t="str">
        <f>RESULTADOS!T40</f>
        <v/>
      </c>
      <c r="AQ24" s="183" t="str">
        <f>RESULTADOS!U40</f>
        <v/>
      </c>
      <c r="AR24" s="183" t="str">
        <f>RESULTADOS!V40</f>
        <v/>
      </c>
      <c r="AS24" s="183" t="str">
        <f>RESULTADOS!W40</f>
        <v/>
      </c>
      <c r="AT24" s="183" t="str">
        <f>RESULTADOS!X40</f>
        <v/>
      </c>
      <c r="AU24" s="183" t="str">
        <f>RESULTADOS!Y40</f>
        <v/>
      </c>
      <c r="AV24" s="183" t="str">
        <f>RESULTADOS!Z40</f>
        <v/>
      </c>
      <c r="AW24" s="183" t="str">
        <f>RESULTADOS!AA40</f>
        <v/>
      </c>
      <c r="AX24" s="183" t="str">
        <f>RESULTADOS!AB40</f>
        <v/>
      </c>
      <c r="AY24" s="183" t="str">
        <f>RESULTADOS!AC40</f>
        <v/>
      </c>
      <c r="AZ24" s="183" t="str">
        <f>RESULTADOS!AD40</f>
        <v/>
      </c>
      <c r="BA24" s="183" t="str">
        <f>RESULTADOS!AE40</f>
        <v/>
      </c>
      <c r="BB24" s="183" t="str">
        <f>RESULTADOS!AF40</f>
        <v/>
      </c>
      <c r="BC24" s="183" t="str">
        <f>RESULTADOS!AG40</f>
        <v/>
      </c>
      <c r="BD24" s="183" t="str">
        <f>RESULTADOS!D81</f>
        <v/>
      </c>
      <c r="BE24" s="183" t="str">
        <f>RESULTADOS!E81</f>
        <v/>
      </c>
      <c r="BF24" s="183" t="str">
        <f>RESULTADOS!F81</f>
        <v/>
      </c>
      <c r="BG24" s="183" t="str">
        <f>RESULTADOS!G81</f>
        <v/>
      </c>
      <c r="BH24" s="183" t="str">
        <f>RESULTADOS!H81</f>
        <v/>
      </c>
      <c r="BI24" s="183" t="str">
        <f>RESULTADOS!I81</f>
        <v/>
      </c>
      <c r="BJ24" s="183" t="str">
        <f>RESULTADOS!J81</f>
        <v/>
      </c>
      <c r="BK24" s="183" t="str">
        <f>RESULTADOS!K81</f>
        <v/>
      </c>
      <c r="BL24" s="183" t="str">
        <f>RESULTADOS!L81</f>
        <v/>
      </c>
      <c r="BM24" s="183" t="str">
        <f>RESULTADOS!M81</f>
        <v/>
      </c>
      <c r="BN24" s="183" t="str">
        <f>RESULTADOS!N81</f>
        <v/>
      </c>
      <c r="BO24" s="183" t="str">
        <f>RESULTADOS!O81</f>
        <v/>
      </c>
      <c r="BP24" s="183" t="str">
        <f>RESULTADOS!P81</f>
        <v/>
      </c>
      <c r="BQ24" s="183" t="str">
        <f>RESULTADOS!Q81</f>
        <v/>
      </c>
      <c r="BR24" s="183" t="str">
        <f>RESULTADOS!R81</f>
        <v/>
      </c>
      <c r="BS24" s="183" t="str">
        <f>RESULTADOS!S81</f>
        <v/>
      </c>
      <c r="BT24" s="183" t="str">
        <f>RESULTADOS!T81</f>
        <v/>
      </c>
      <c r="BU24" s="183" t="str">
        <f>RESULTADOS!U81</f>
        <v/>
      </c>
      <c r="BV24" s="183" t="str">
        <f>RESULTADOS!V81</f>
        <v/>
      </c>
      <c r="BW24" s="183" t="str">
        <f>RESULTADOS!W81</f>
        <v/>
      </c>
    </row>
    <row r="25" spans="3:75" ht="13">
      <c r="C25" s="180" t="s">
        <v>16</v>
      </c>
      <c r="D25" s="182" t="str">
        <f>'01.Definición de ámbito'!D55</f>
        <v>No</v>
      </c>
      <c r="K25" t="s">
        <v>65</v>
      </c>
      <c r="L25" s="185">
        <f ca="1">RESULTADOS!O9</f>
        <v>0</v>
      </c>
      <c r="M25" s="185">
        <f ca="1">RESULTADOS!P9</f>
        <v>0</v>
      </c>
      <c r="T25" s="185">
        <f>'03.Muestra'!B30</f>
        <v>23</v>
      </c>
      <c r="U25" s="185">
        <f>'03.Muestra'!C30</f>
        <v>0</v>
      </c>
      <c r="V25" s="185">
        <f>'03.Muestra'!D30</f>
        <v>0</v>
      </c>
      <c r="W25" s="185">
        <f>'03.Muestra'!E30</f>
        <v>0</v>
      </c>
      <c r="X25" s="185">
        <f>'03.Muestra'!F30</f>
        <v>0</v>
      </c>
      <c r="Y25" s="185">
        <f>'03.Muestra'!G30</f>
        <v>0</v>
      </c>
      <c r="Z25" s="183" t="str">
        <f>RESULTADOS!D41</f>
        <v/>
      </c>
      <c r="AA25" s="183" t="str">
        <f>RESULTADOS!E41</f>
        <v/>
      </c>
      <c r="AB25" s="183" t="str">
        <f>RESULTADOS!F41</f>
        <v/>
      </c>
      <c r="AC25" s="183" t="str">
        <f>RESULTADOS!G41</f>
        <v/>
      </c>
      <c r="AD25" s="183" t="str">
        <f>RESULTADOS!H41</f>
        <v/>
      </c>
      <c r="AE25" s="183" t="str">
        <f>RESULTADOS!I41</f>
        <v/>
      </c>
      <c r="AF25" s="183" t="str">
        <f>RESULTADOS!J41</f>
        <v/>
      </c>
      <c r="AG25" s="183" t="str">
        <f>RESULTADOS!K41</f>
        <v/>
      </c>
      <c r="AH25" s="183" t="str">
        <f>RESULTADOS!L41</f>
        <v/>
      </c>
      <c r="AI25" s="183" t="str">
        <f>RESULTADOS!M41</f>
        <v/>
      </c>
      <c r="AJ25" s="183" t="str">
        <f>RESULTADOS!N41</f>
        <v/>
      </c>
      <c r="AK25" s="183" t="str">
        <f>RESULTADOS!O41</f>
        <v/>
      </c>
      <c r="AL25" s="183" t="str">
        <f>RESULTADOS!P41</f>
        <v/>
      </c>
      <c r="AM25" s="183" t="str">
        <f>RESULTADOS!Q41</f>
        <v/>
      </c>
      <c r="AN25" s="183" t="str">
        <f>RESULTADOS!R41</f>
        <v/>
      </c>
      <c r="AO25" s="183" t="str">
        <f>RESULTADOS!S41</f>
        <v/>
      </c>
      <c r="AP25" s="183" t="str">
        <f>RESULTADOS!T41</f>
        <v/>
      </c>
      <c r="AQ25" s="183" t="str">
        <f>RESULTADOS!U41</f>
        <v/>
      </c>
      <c r="AR25" s="183" t="str">
        <f>RESULTADOS!V41</f>
        <v/>
      </c>
      <c r="AS25" s="183" t="str">
        <f>RESULTADOS!W41</f>
        <v/>
      </c>
      <c r="AT25" s="183" t="str">
        <f>RESULTADOS!X41</f>
        <v/>
      </c>
      <c r="AU25" s="183" t="str">
        <f>RESULTADOS!Y41</f>
        <v/>
      </c>
      <c r="AV25" s="183" t="str">
        <f>RESULTADOS!Z41</f>
        <v/>
      </c>
      <c r="AW25" s="183" t="str">
        <f>RESULTADOS!AA41</f>
        <v/>
      </c>
      <c r="AX25" s="183" t="str">
        <f>RESULTADOS!AB41</f>
        <v/>
      </c>
      <c r="AY25" s="183" t="str">
        <f>RESULTADOS!AC41</f>
        <v/>
      </c>
      <c r="AZ25" s="183" t="str">
        <f>RESULTADOS!AD41</f>
        <v/>
      </c>
      <c r="BA25" s="183" t="str">
        <f>RESULTADOS!AE41</f>
        <v/>
      </c>
      <c r="BB25" s="183" t="str">
        <f>RESULTADOS!AF41</f>
        <v/>
      </c>
      <c r="BC25" s="183" t="str">
        <f>RESULTADOS!AG41</f>
        <v/>
      </c>
      <c r="BD25" s="183" t="str">
        <f>RESULTADOS!D82</f>
        <v/>
      </c>
      <c r="BE25" s="183" t="str">
        <f>RESULTADOS!E82</f>
        <v/>
      </c>
      <c r="BF25" s="183" t="str">
        <f>RESULTADOS!F82</f>
        <v/>
      </c>
      <c r="BG25" s="183" t="str">
        <f>RESULTADOS!G82</f>
        <v/>
      </c>
      <c r="BH25" s="183" t="str">
        <f>RESULTADOS!H82</f>
        <v/>
      </c>
      <c r="BI25" s="183" t="str">
        <f>RESULTADOS!I82</f>
        <v/>
      </c>
      <c r="BJ25" s="183" t="str">
        <f>RESULTADOS!J82</f>
        <v/>
      </c>
      <c r="BK25" s="183" t="str">
        <f>RESULTADOS!K82</f>
        <v/>
      </c>
      <c r="BL25" s="183" t="str">
        <f>RESULTADOS!L82</f>
        <v/>
      </c>
      <c r="BM25" s="183" t="str">
        <f>RESULTADOS!M82</f>
        <v/>
      </c>
      <c r="BN25" s="183" t="str">
        <f>RESULTADOS!N82</f>
        <v/>
      </c>
      <c r="BO25" s="183" t="str">
        <f>RESULTADOS!O82</f>
        <v/>
      </c>
      <c r="BP25" s="183" t="str">
        <f>RESULTADOS!P82</f>
        <v/>
      </c>
      <c r="BQ25" s="183" t="str">
        <f>RESULTADOS!Q82</f>
        <v/>
      </c>
      <c r="BR25" s="183" t="str">
        <f>RESULTADOS!R82</f>
        <v/>
      </c>
      <c r="BS25" s="183" t="str">
        <f>RESULTADOS!S82</f>
        <v/>
      </c>
      <c r="BT25" s="183" t="str">
        <f>RESULTADOS!T82</f>
        <v/>
      </c>
      <c r="BU25" s="183" t="str">
        <f>RESULTADOS!U82</f>
        <v/>
      </c>
      <c r="BV25" s="183" t="str">
        <f>RESULTADOS!V82</f>
        <v/>
      </c>
      <c r="BW25" s="183" t="str">
        <f>RESULTADOS!W82</f>
        <v/>
      </c>
    </row>
    <row r="26" spans="3:75" ht="13">
      <c r="C26" s="180" t="s">
        <v>17</v>
      </c>
      <c r="D26" s="182" t="str">
        <f>'01.Definición de ámbito'!D56</f>
        <v>No</v>
      </c>
      <c r="K26" t="s">
        <v>68</v>
      </c>
      <c r="L26" s="185">
        <f ca="1">RESULTADOS!O10</f>
        <v>0</v>
      </c>
      <c r="M26" s="185">
        <f ca="1">RESULTADOS!P10</f>
        <v>0</v>
      </c>
      <c r="T26" s="185">
        <f>'03.Muestra'!B31</f>
        <v>24</v>
      </c>
      <c r="U26" s="185">
        <f>'03.Muestra'!C31</f>
        <v>0</v>
      </c>
      <c r="V26" s="185">
        <f>'03.Muestra'!D31</f>
        <v>0</v>
      </c>
      <c r="W26" s="185">
        <f>'03.Muestra'!E31</f>
        <v>0</v>
      </c>
      <c r="X26" s="185">
        <f>'03.Muestra'!F31</f>
        <v>0</v>
      </c>
      <c r="Y26" s="185">
        <f>'03.Muestra'!G31</f>
        <v>0</v>
      </c>
      <c r="Z26" s="183" t="str">
        <f>RESULTADOS!D42</f>
        <v/>
      </c>
      <c r="AA26" s="183" t="str">
        <f>RESULTADOS!E42</f>
        <v/>
      </c>
      <c r="AB26" s="183" t="str">
        <f>RESULTADOS!F42</f>
        <v/>
      </c>
      <c r="AC26" s="183" t="str">
        <f>RESULTADOS!G42</f>
        <v/>
      </c>
      <c r="AD26" s="183" t="str">
        <f>RESULTADOS!H42</f>
        <v/>
      </c>
      <c r="AE26" s="183" t="str">
        <f>RESULTADOS!I42</f>
        <v/>
      </c>
      <c r="AF26" s="183" t="str">
        <f>RESULTADOS!J42</f>
        <v/>
      </c>
      <c r="AG26" s="183" t="str">
        <f>RESULTADOS!K42</f>
        <v/>
      </c>
      <c r="AH26" s="183" t="str">
        <f>RESULTADOS!L42</f>
        <v/>
      </c>
      <c r="AI26" s="183" t="str">
        <f>RESULTADOS!M42</f>
        <v/>
      </c>
      <c r="AJ26" s="183" t="str">
        <f>RESULTADOS!N42</f>
        <v/>
      </c>
      <c r="AK26" s="183" t="str">
        <f>RESULTADOS!O42</f>
        <v/>
      </c>
      <c r="AL26" s="183" t="str">
        <f>RESULTADOS!P42</f>
        <v/>
      </c>
      <c r="AM26" s="183" t="str">
        <f>RESULTADOS!Q42</f>
        <v/>
      </c>
      <c r="AN26" s="183" t="str">
        <f>RESULTADOS!R42</f>
        <v/>
      </c>
      <c r="AO26" s="183" t="str">
        <f>RESULTADOS!S42</f>
        <v/>
      </c>
      <c r="AP26" s="183" t="str">
        <f>RESULTADOS!T42</f>
        <v/>
      </c>
      <c r="AQ26" s="183" t="str">
        <f>RESULTADOS!U42</f>
        <v/>
      </c>
      <c r="AR26" s="183" t="str">
        <f>RESULTADOS!V42</f>
        <v/>
      </c>
      <c r="AS26" s="183" t="str">
        <f>RESULTADOS!W42</f>
        <v/>
      </c>
      <c r="AT26" s="183" t="str">
        <f>RESULTADOS!X42</f>
        <v/>
      </c>
      <c r="AU26" s="183" t="str">
        <f>RESULTADOS!Y42</f>
        <v/>
      </c>
      <c r="AV26" s="183" t="str">
        <f>RESULTADOS!Z42</f>
        <v/>
      </c>
      <c r="AW26" s="183" t="str">
        <f>RESULTADOS!AA42</f>
        <v/>
      </c>
      <c r="AX26" s="183" t="str">
        <f>RESULTADOS!AB42</f>
        <v/>
      </c>
      <c r="AY26" s="183" t="str">
        <f>RESULTADOS!AC42</f>
        <v/>
      </c>
      <c r="AZ26" s="183" t="str">
        <f>RESULTADOS!AD42</f>
        <v/>
      </c>
      <c r="BA26" s="183" t="str">
        <f>RESULTADOS!AE42</f>
        <v/>
      </c>
      <c r="BB26" s="183" t="str">
        <f>RESULTADOS!AF42</f>
        <v/>
      </c>
      <c r="BC26" s="183" t="str">
        <f>RESULTADOS!AG42</f>
        <v/>
      </c>
      <c r="BD26" s="183" t="str">
        <f>RESULTADOS!D83</f>
        <v/>
      </c>
      <c r="BE26" s="183" t="str">
        <f>RESULTADOS!E83</f>
        <v/>
      </c>
      <c r="BF26" s="183" t="str">
        <f>RESULTADOS!F83</f>
        <v/>
      </c>
      <c r="BG26" s="183" t="str">
        <f>RESULTADOS!G83</f>
        <v/>
      </c>
      <c r="BH26" s="183" t="str">
        <f>RESULTADOS!H83</f>
        <v/>
      </c>
      <c r="BI26" s="183" t="str">
        <f>RESULTADOS!I83</f>
        <v/>
      </c>
      <c r="BJ26" s="183" t="str">
        <f>RESULTADOS!J83</f>
        <v/>
      </c>
      <c r="BK26" s="183" t="str">
        <f>RESULTADOS!K83</f>
        <v/>
      </c>
      <c r="BL26" s="183" t="str">
        <f>RESULTADOS!L83</f>
        <v/>
      </c>
      <c r="BM26" s="183" t="str">
        <f>RESULTADOS!M83</f>
        <v/>
      </c>
      <c r="BN26" s="183" t="str">
        <f>RESULTADOS!N83</f>
        <v/>
      </c>
      <c r="BO26" s="183" t="str">
        <f>RESULTADOS!O83</f>
        <v/>
      </c>
      <c r="BP26" s="183" t="str">
        <f>RESULTADOS!P83</f>
        <v/>
      </c>
      <c r="BQ26" s="183" t="str">
        <f>RESULTADOS!Q83</f>
        <v/>
      </c>
      <c r="BR26" s="183" t="str">
        <f>RESULTADOS!R83</f>
        <v/>
      </c>
      <c r="BS26" s="183" t="str">
        <f>RESULTADOS!S83</f>
        <v/>
      </c>
      <c r="BT26" s="183" t="str">
        <f>RESULTADOS!T83</f>
        <v/>
      </c>
      <c r="BU26" s="183" t="str">
        <f>RESULTADOS!U83</f>
        <v/>
      </c>
      <c r="BV26" s="183" t="str">
        <f>RESULTADOS!V83</f>
        <v/>
      </c>
      <c r="BW26" s="183" t="str">
        <f>RESULTADOS!W83</f>
        <v/>
      </c>
    </row>
    <row r="27" spans="3:75" ht="13">
      <c r="C27" s="180" t="s">
        <v>18</v>
      </c>
      <c r="D27" s="182" t="str">
        <f>'01.Definición de ámbito'!D57</f>
        <v>No</v>
      </c>
      <c r="K27" t="s">
        <v>141</v>
      </c>
      <c r="L27" s="185">
        <f ca="1">RESULTADOS!O11</f>
        <v>0</v>
      </c>
      <c r="M27" s="185">
        <f ca="1">RESULTADOS!P11</f>
        <v>0</v>
      </c>
      <c r="T27" s="185">
        <f>'03.Muestra'!B32</f>
        <v>25</v>
      </c>
      <c r="U27" s="185">
        <f>'03.Muestra'!C32</f>
        <v>0</v>
      </c>
      <c r="V27" s="185">
        <f>'03.Muestra'!D32</f>
        <v>0</v>
      </c>
      <c r="W27" s="185">
        <f>'03.Muestra'!E32</f>
        <v>0</v>
      </c>
      <c r="X27" s="185">
        <f>'03.Muestra'!F32</f>
        <v>0</v>
      </c>
      <c r="Y27" s="185">
        <f>'03.Muestra'!G32</f>
        <v>0</v>
      </c>
      <c r="Z27" s="183" t="str">
        <f>RESULTADOS!D43</f>
        <v/>
      </c>
      <c r="AA27" s="183" t="str">
        <f>RESULTADOS!E43</f>
        <v/>
      </c>
      <c r="AB27" s="183" t="str">
        <f>RESULTADOS!F43</f>
        <v/>
      </c>
      <c r="AC27" s="183" t="str">
        <f>RESULTADOS!G43</f>
        <v/>
      </c>
      <c r="AD27" s="183" t="str">
        <f>RESULTADOS!H43</f>
        <v/>
      </c>
      <c r="AE27" s="183" t="str">
        <f>RESULTADOS!I43</f>
        <v/>
      </c>
      <c r="AF27" s="183" t="str">
        <f>RESULTADOS!J43</f>
        <v/>
      </c>
      <c r="AG27" s="183" t="str">
        <f>RESULTADOS!K43</f>
        <v/>
      </c>
      <c r="AH27" s="183" t="str">
        <f>RESULTADOS!L43</f>
        <v/>
      </c>
      <c r="AI27" s="183" t="str">
        <f>RESULTADOS!M43</f>
        <v/>
      </c>
      <c r="AJ27" s="183" t="str">
        <f>RESULTADOS!N43</f>
        <v/>
      </c>
      <c r="AK27" s="183" t="str">
        <f>RESULTADOS!O43</f>
        <v/>
      </c>
      <c r="AL27" s="183" t="str">
        <f>RESULTADOS!P43</f>
        <v/>
      </c>
      <c r="AM27" s="183" t="str">
        <f>RESULTADOS!Q43</f>
        <v/>
      </c>
      <c r="AN27" s="183" t="str">
        <f>RESULTADOS!R43</f>
        <v/>
      </c>
      <c r="AO27" s="183" t="str">
        <f>RESULTADOS!S43</f>
        <v/>
      </c>
      <c r="AP27" s="183" t="str">
        <f>RESULTADOS!T43</f>
        <v/>
      </c>
      <c r="AQ27" s="183" t="str">
        <f>RESULTADOS!U43</f>
        <v/>
      </c>
      <c r="AR27" s="183" t="str">
        <f>RESULTADOS!V43</f>
        <v/>
      </c>
      <c r="AS27" s="183" t="str">
        <f>RESULTADOS!W43</f>
        <v/>
      </c>
      <c r="AT27" s="183" t="str">
        <f>RESULTADOS!X43</f>
        <v/>
      </c>
      <c r="AU27" s="183" t="str">
        <f>RESULTADOS!Y43</f>
        <v/>
      </c>
      <c r="AV27" s="183" t="str">
        <f>RESULTADOS!Z43</f>
        <v/>
      </c>
      <c r="AW27" s="183" t="str">
        <f>RESULTADOS!AA43</f>
        <v/>
      </c>
      <c r="AX27" s="183" t="str">
        <f>RESULTADOS!AB43</f>
        <v/>
      </c>
      <c r="AY27" s="183" t="str">
        <f>RESULTADOS!AC43</f>
        <v/>
      </c>
      <c r="AZ27" s="183" t="str">
        <f>RESULTADOS!AD43</f>
        <v/>
      </c>
      <c r="BA27" s="183" t="str">
        <f>RESULTADOS!AE43</f>
        <v/>
      </c>
      <c r="BB27" s="183" t="str">
        <f>RESULTADOS!AF43</f>
        <v/>
      </c>
      <c r="BC27" s="183" t="str">
        <f>RESULTADOS!AG43</f>
        <v/>
      </c>
      <c r="BD27" s="183" t="str">
        <f>RESULTADOS!D84</f>
        <v/>
      </c>
      <c r="BE27" s="183" t="str">
        <f>RESULTADOS!E84</f>
        <v/>
      </c>
      <c r="BF27" s="183" t="str">
        <f>RESULTADOS!F84</f>
        <v/>
      </c>
      <c r="BG27" s="183" t="str">
        <f>RESULTADOS!G84</f>
        <v/>
      </c>
      <c r="BH27" s="183" t="str">
        <f>RESULTADOS!H84</f>
        <v/>
      </c>
      <c r="BI27" s="183" t="str">
        <f>RESULTADOS!I84</f>
        <v/>
      </c>
      <c r="BJ27" s="183" t="str">
        <f>RESULTADOS!J84</f>
        <v/>
      </c>
      <c r="BK27" s="183" t="str">
        <f>RESULTADOS!K84</f>
        <v/>
      </c>
      <c r="BL27" s="183" t="str">
        <f>RESULTADOS!L84</f>
        <v/>
      </c>
      <c r="BM27" s="183" t="str">
        <f>RESULTADOS!M84</f>
        <v/>
      </c>
      <c r="BN27" s="183" t="str">
        <f>RESULTADOS!N84</f>
        <v/>
      </c>
      <c r="BO27" s="183" t="str">
        <f>RESULTADOS!O84</f>
        <v/>
      </c>
      <c r="BP27" s="183" t="str">
        <f>RESULTADOS!P84</f>
        <v/>
      </c>
      <c r="BQ27" s="183" t="str">
        <f>RESULTADOS!Q84</f>
        <v/>
      </c>
      <c r="BR27" s="183" t="str">
        <f>RESULTADOS!R84</f>
        <v/>
      </c>
      <c r="BS27" s="183" t="str">
        <f>RESULTADOS!S84</f>
        <v/>
      </c>
      <c r="BT27" s="183" t="str">
        <f>RESULTADOS!T84</f>
        <v/>
      </c>
      <c r="BU27" s="183" t="str">
        <f>RESULTADOS!U84</f>
        <v/>
      </c>
      <c r="BV27" s="183" t="str">
        <f>RESULTADOS!V84</f>
        <v/>
      </c>
      <c r="BW27" s="183" t="str">
        <f>RESULTADOS!W84</f>
        <v/>
      </c>
    </row>
    <row r="28" spans="3:75" ht="13">
      <c r="C28" s="180" t="s">
        <v>19</v>
      </c>
      <c r="D28" s="182" t="str">
        <f>'01.Definición de ámbito'!D58</f>
        <v>No</v>
      </c>
      <c r="T28" s="185">
        <f>'03.Muestra'!B33</f>
        <v>26</v>
      </c>
      <c r="U28" s="185">
        <f>'03.Muestra'!C33</f>
        <v>0</v>
      </c>
      <c r="V28" s="185">
        <f>'03.Muestra'!D33</f>
        <v>0</v>
      </c>
      <c r="W28" s="185">
        <f>'03.Muestra'!E33</f>
        <v>0</v>
      </c>
      <c r="X28" s="185">
        <f>'03.Muestra'!F33</f>
        <v>0</v>
      </c>
      <c r="Y28" s="185">
        <f>'03.Muestra'!G33</f>
        <v>0</v>
      </c>
      <c r="Z28" s="183" t="str">
        <f>RESULTADOS!D44</f>
        <v/>
      </c>
      <c r="AA28" s="183" t="str">
        <f>RESULTADOS!E44</f>
        <v/>
      </c>
      <c r="AB28" s="183" t="str">
        <f>RESULTADOS!F44</f>
        <v/>
      </c>
      <c r="AC28" s="183" t="str">
        <f>RESULTADOS!G44</f>
        <v/>
      </c>
      <c r="AD28" s="183" t="str">
        <f>RESULTADOS!H44</f>
        <v/>
      </c>
      <c r="AE28" s="183" t="str">
        <f>RESULTADOS!I44</f>
        <v/>
      </c>
      <c r="AF28" s="183" t="str">
        <f>RESULTADOS!J44</f>
        <v/>
      </c>
      <c r="AG28" s="183" t="str">
        <f>RESULTADOS!K44</f>
        <v/>
      </c>
      <c r="AH28" s="183" t="str">
        <f>RESULTADOS!L44</f>
        <v/>
      </c>
      <c r="AI28" s="183" t="str">
        <f>RESULTADOS!M44</f>
        <v/>
      </c>
      <c r="AJ28" s="183" t="str">
        <f>RESULTADOS!N44</f>
        <v/>
      </c>
      <c r="AK28" s="183" t="str">
        <f>RESULTADOS!O44</f>
        <v/>
      </c>
      <c r="AL28" s="183" t="str">
        <f>RESULTADOS!P44</f>
        <v/>
      </c>
      <c r="AM28" s="183" t="str">
        <f>RESULTADOS!Q44</f>
        <v/>
      </c>
      <c r="AN28" s="183" t="str">
        <f>RESULTADOS!R44</f>
        <v/>
      </c>
      <c r="AO28" s="183" t="str">
        <f>RESULTADOS!S44</f>
        <v/>
      </c>
      <c r="AP28" s="183" t="str">
        <f>RESULTADOS!T44</f>
        <v/>
      </c>
      <c r="AQ28" s="183" t="str">
        <f>RESULTADOS!U44</f>
        <v/>
      </c>
      <c r="AR28" s="183" t="str">
        <f>RESULTADOS!V44</f>
        <v/>
      </c>
      <c r="AS28" s="183" t="str">
        <f>RESULTADOS!W44</f>
        <v/>
      </c>
      <c r="AT28" s="183" t="str">
        <f>RESULTADOS!X44</f>
        <v/>
      </c>
      <c r="AU28" s="183" t="str">
        <f>RESULTADOS!Y44</f>
        <v/>
      </c>
      <c r="AV28" s="183" t="str">
        <f>RESULTADOS!Z44</f>
        <v/>
      </c>
      <c r="AW28" s="183" t="str">
        <f>RESULTADOS!AA44</f>
        <v/>
      </c>
      <c r="AX28" s="183" t="str">
        <f>RESULTADOS!AB44</f>
        <v/>
      </c>
      <c r="AY28" s="183" t="str">
        <f>RESULTADOS!AC44</f>
        <v/>
      </c>
      <c r="AZ28" s="183" t="str">
        <f>RESULTADOS!AD44</f>
        <v/>
      </c>
      <c r="BA28" s="183" t="str">
        <f>RESULTADOS!AE44</f>
        <v/>
      </c>
      <c r="BB28" s="183" t="str">
        <f>RESULTADOS!AF44</f>
        <v/>
      </c>
      <c r="BC28" s="183" t="str">
        <f>RESULTADOS!AG44</f>
        <v/>
      </c>
      <c r="BD28" s="183" t="str">
        <f>RESULTADOS!D85</f>
        <v/>
      </c>
      <c r="BE28" s="183" t="str">
        <f>RESULTADOS!E85</f>
        <v/>
      </c>
      <c r="BF28" s="183" t="str">
        <f>RESULTADOS!F85</f>
        <v/>
      </c>
      <c r="BG28" s="183" t="str">
        <f>RESULTADOS!G85</f>
        <v/>
      </c>
      <c r="BH28" s="183" t="str">
        <f>RESULTADOS!H85</f>
        <v/>
      </c>
      <c r="BI28" s="183" t="str">
        <f>RESULTADOS!I85</f>
        <v/>
      </c>
      <c r="BJ28" s="183" t="str">
        <f>RESULTADOS!J85</f>
        <v/>
      </c>
      <c r="BK28" s="183" t="str">
        <f>RESULTADOS!K85</f>
        <v/>
      </c>
      <c r="BL28" s="183" t="str">
        <f>RESULTADOS!L85</f>
        <v/>
      </c>
      <c r="BM28" s="183" t="str">
        <f>RESULTADOS!M85</f>
        <v/>
      </c>
      <c r="BN28" s="183" t="str">
        <f>RESULTADOS!N85</f>
        <v/>
      </c>
      <c r="BO28" s="183" t="str">
        <f>RESULTADOS!O85</f>
        <v/>
      </c>
      <c r="BP28" s="183" t="str">
        <f>RESULTADOS!P85</f>
        <v/>
      </c>
      <c r="BQ28" s="183" t="str">
        <f>RESULTADOS!Q85</f>
        <v/>
      </c>
      <c r="BR28" s="183" t="str">
        <f>RESULTADOS!R85</f>
        <v/>
      </c>
      <c r="BS28" s="183" t="str">
        <f>RESULTADOS!S85</f>
        <v/>
      </c>
      <c r="BT28" s="183" t="str">
        <f>RESULTADOS!T85</f>
        <v/>
      </c>
      <c r="BU28" s="183" t="str">
        <f>RESULTADOS!U85</f>
        <v/>
      </c>
      <c r="BV28" s="183" t="str">
        <f>RESULTADOS!V85</f>
        <v/>
      </c>
      <c r="BW28" s="183" t="str">
        <f>RESULTADOS!W85</f>
        <v/>
      </c>
    </row>
    <row r="29" spans="3:75" ht="13">
      <c r="C29" s="180" t="s">
        <v>269</v>
      </c>
      <c r="D29" s="182">
        <f>'01.Definición de ámbito'!C60</f>
        <v>0</v>
      </c>
      <c r="K29" t="s">
        <v>287</v>
      </c>
      <c r="L29" s="186" t="str">
        <f>RESULTADOS!C14</f>
        <v>Parcialmente Conforme</v>
      </c>
      <c r="T29" s="185">
        <f>'03.Muestra'!B34</f>
        <v>27</v>
      </c>
      <c r="U29" s="185">
        <f>'03.Muestra'!C34</f>
        <v>0</v>
      </c>
      <c r="V29" s="185">
        <f>'03.Muestra'!D34</f>
        <v>0</v>
      </c>
      <c r="W29" s="185">
        <f>'03.Muestra'!E34</f>
        <v>0</v>
      </c>
      <c r="X29" s="185">
        <f>'03.Muestra'!F34</f>
        <v>0</v>
      </c>
      <c r="Y29" s="185">
        <f>'03.Muestra'!G34</f>
        <v>0</v>
      </c>
      <c r="Z29" s="183" t="str">
        <f>RESULTADOS!D45</f>
        <v/>
      </c>
      <c r="AA29" s="183" t="str">
        <f>RESULTADOS!E45</f>
        <v/>
      </c>
      <c r="AB29" s="183" t="str">
        <f>RESULTADOS!F45</f>
        <v/>
      </c>
      <c r="AC29" s="183" t="str">
        <f>RESULTADOS!G45</f>
        <v/>
      </c>
      <c r="AD29" s="183" t="str">
        <f>RESULTADOS!H45</f>
        <v/>
      </c>
      <c r="AE29" s="183" t="str">
        <f>RESULTADOS!I45</f>
        <v/>
      </c>
      <c r="AF29" s="183" t="str">
        <f>RESULTADOS!J45</f>
        <v/>
      </c>
      <c r="AG29" s="183" t="str">
        <f>RESULTADOS!K45</f>
        <v/>
      </c>
      <c r="AH29" s="183" t="str">
        <f>RESULTADOS!L45</f>
        <v/>
      </c>
      <c r="AI29" s="183" t="str">
        <f>RESULTADOS!M45</f>
        <v/>
      </c>
      <c r="AJ29" s="183" t="str">
        <f>RESULTADOS!N45</f>
        <v/>
      </c>
      <c r="AK29" s="183" t="str">
        <f>RESULTADOS!O45</f>
        <v/>
      </c>
      <c r="AL29" s="183" t="str">
        <f>RESULTADOS!P45</f>
        <v/>
      </c>
      <c r="AM29" s="183" t="str">
        <f>RESULTADOS!Q45</f>
        <v/>
      </c>
      <c r="AN29" s="183" t="str">
        <f>RESULTADOS!R45</f>
        <v/>
      </c>
      <c r="AO29" s="183" t="str">
        <f>RESULTADOS!S45</f>
        <v/>
      </c>
      <c r="AP29" s="183" t="str">
        <f>RESULTADOS!T45</f>
        <v/>
      </c>
      <c r="AQ29" s="183" t="str">
        <f>RESULTADOS!U45</f>
        <v/>
      </c>
      <c r="AR29" s="183" t="str">
        <f>RESULTADOS!V45</f>
        <v/>
      </c>
      <c r="AS29" s="183" t="str">
        <f>RESULTADOS!W45</f>
        <v/>
      </c>
      <c r="AT29" s="183" t="str">
        <f>RESULTADOS!X45</f>
        <v/>
      </c>
      <c r="AU29" s="183" t="str">
        <f>RESULTADOS!Y45</f>
        <v/>
      </c>
      <c r="AV29" s="183" t="str">
        <f>RESULTADOS!Z45</f>
        <v/>
      </c>
      <c r="AW29" s="183" t="str">
        <f>RESULTADOS!AA45</f>
        <v/>
      </c>
      <c r="AX29" s="183" t="str">
        <f>RESULTADOS!AB45</f>
        <v/>
      </c>
      <c r="AY29" s="183" t="str">
        <f>RESULTADOS!AC45</f>
        <v/>
      </c>
      <c r="AZ29" s="183" t="str">
        <f>RESULTADOS!AD45</f>
        <v/>
      </c>
      <c r="BA29" s="183" t="str">
        <f>RESULTADOS!AE45</f>
        <v/>
      </c>
      <c r="BB29" s="183" t="str">
        <f>RESULTADOS!AF45</f>
        <v/>
      </c>
      <c r="BC29" s="183" t="str">
        <f>RESULTADOS!AG45</f>
        <v/>
      </c>
      <c r="BD29" s="183" t="str">
        <f>RESULTADOS!D86</f>
        <v/>
      </c>
      <c r="BE29" s="183" t="str">
        <f>RESULTADOS!E86</f>
        <v/>
      </c>
      <c r="BF29" s="183" t="str">
        <f>RESULTADOS!F86</f>
        <v/>
      </c>
      <c r="BG29" s="183" t="str">
        <f>RESULTADOS!G86</f>
        <v/>
      </c>
      <c r="BH29" s="183" t="str">
        <f>RESULTADOS!H86</f>
        <v/>
      </c>
      <c r="BI29" s="183" t="str">
        <f>RESULTADOS!I86</f>
        <v/>
      </c>
      <c r="BJ29" s="183" t="str">
        <f>RESULTADOS!J86</f>
        <v/>
      </c>
      <c r="BK29" s="183" t="str">
        <f>RESULTADOS!K86</f>
        <v/>
      </c>
      <c r="BL29" s="183" t="str">
        <f>RESULTADOS!L86</f>
        <v/>
      </c>
      <c r="BM29" s="183" t="str">
        <f>RESULTADOS!M86</f>
        <v/>
      </c>
      <c r="BN29" s="183" t="str">
        <f>RESULTADOS!N86</f>
        <v/>
      </c>
      <c r="BO29" s="183" t="str">
        <f>RESULTADOS!O86</f>
        <v/>
      </c>
      <c r="BP29" s="183" t="str">
        <f>RESULTADOS!P86</f>
        <v/>
      </c>
      <c r="BQ29" s="183" t="str">
        <f>RESULTADOS!Q86</f>
        <v/>
      </c>
      <c r="BR29" s="183" t="str">
        <f>RESULTADOS!R86</f>
        <v/>
      </c>
      <c r="BS29" s="183" t="str">
        <f>RESULTADOS!S86</f>
        <v/>
      </c>
      <c r="BT29" s="183" t="str">
        <f>RESULTADOS!T86</f>
        <v/>
      </c>
      <c r="BU29" s="183" t="str">
        <f>RESULTADOS!U86</f>
        <v/>
      </c>
      <c r="BV29" s="183" t="str">
        <f>RESULTADOS!V86</f>
        <v/>
      </c>
      <c r="BW29" s="183" t="str">
        <f>RESULTADOS!W86</f>
        <v/>
      </c>
    </row>
    <row r="30" spans="3:75">
      <c r="C30" t="s">
        <v>21</v>
      </c>
      <c r="D30" s="182" t="str">
        <f>'01.Definición de ámbito'!C62</f>
        <v>ATOS</v>
      </c>
      <c r="K30" t="s">
        <v>288</v>
      </c>
      <c r="L30" s="187">
        <f>RESULTADOS!E14</f>
        <v>7.59</v>
      </c>
      <c r="T30" s="185">
        <f>'03.Muestra'!B35</f>
        <v>28</v>
      </c>
      <c r="U30" s="185">
        <f>'03.Muestra'!C35</f>
        <v>0</v>
      </c>
      <c r="V30" s="185">
        <f>'03.Muestra'!D35</f>
        <v>0</v>
      </c>
      <c r="W30" s="185">
        <f>'03.Muestra'!E35</f>
        <v>0</v>
      </c>
      <c r="X30" s="185">
        <f>'03.Muestra'!F35</f>
        <v>0</v>
      </c>
      <c r="Y30" s="185">
        <f>'03.Muestra'!G35</f>
        <v>0</v>
      </c>
      <c r="Z30" s="183" t="str">
        <f>RESULTADOS!D46</f>
        <v/>
      </c>
      <c r="AA30" s="183" t="str">
        <f>RESULTADOS!E46</f>
        <v/>
      </c>
      <c r="AB30" s="183" t="str">
        <f>RESULTADOS!F46</f>
        <v/>
      </c>
      <c r="AC30" s="183" t="str">
        <f>RESULTADOS!G46</f>
        <v/>
      </c>
      <c r="AD30" s="183" t="str">
        <f>RESULTADOS!H46</f>
        <v/>
      </c>
      <c r="AE30" s="183" t="str">
        <f>RESULTADOS!I46</f>
        <v/>
      </c>
      <c r="AF30" s="183" t="str">
        <f>RESULTADOS!J46</f>
        <v/>
      </c>
      <c r="AG30" s="183" t="str">
        <f>RESULTADOS!K46</f>
        <v/>
      </c>
      <c r="AH30" s="183" t="str">
        <f>RESULTADOS!L46</f>
        <v/>
      </c>
      <c r="AI30" s="183" t="str">
        <f>RESULTADOS!M46</f>
        <v/>
      </c>
      <c r="AJ30" s="183" t="str">
        <f>RESULTADOS!N46</f>
        <v/>
      </c>
      <c r="AK30" s="183" t="str">
        <f>RESULTADOS!O46</f>
        <v/>
      </c>
      <c r="AL30" s="183" t="str">
        <f>RESULTADOS!P46</f>
        <v/>
      </c>
      <c r="AM30" s="183" t="str">
        <f>RESULTADOS!Q46</f>
        <v/>
      </c>
      <c r="AN30" s="183" t="str">
        <f>RESULTADOS!R46</f>
        <v/>
      </c>
      <c r="AO30" s="183" t="str">
        <f>RESULTADOS!S46</f>
        <v/>
      </c>
      <c r="AP30" s="183" t="str">
        <f>RESULTADOS!T46</f>
        <v/>
      </c>
      <c r="AQ30" s="183" t="str">
        <f>RESULTADOS!U46</f>
        <v/>
      </c>
      <c r="AR30" s="183" t="str">
        <f>RESULTADOS!V46</f>
        <v/>
      </c>
      <c r="AS30" s="183" t="str">
        <f>RESULTADOS!W46</f>
        <v/>
      </c>
      <c r="AT30" s="183" t="str">
        <f>RESULTADOS!X46</f>
        <v/>
      </c>
      <c r="AU30" s="183" t="str">
        <f>RESULTADOS!Y46</f>
        <v/>
      </c>
      <c r="AV30" s="183" t="str">
        <f>RESULTADOS!Z46</f>
        <v/>
      </c>
      <c r="AW30" s="183" t="str">
        <f>RESULTADOS!AA46</f>
        <v/>
      </c>
      <c r="AX30" s="183" t="str">
        <f>RESULTADOS!AB46</f>
        <v/>
      </c>
      <c r="AY30" s="183" t="str">
        <f>RESULTADOS!AC46</f>
        <v/>
      </c>
      <c r="AZ30" s="183" t="str">
        <f>RESULTADOS!AD46</f>
        <v/>
      </c>
      <c r="BA30" s="183" t="str">
        <f>RESULTADOS!AE46</f>
        <v/>
      </c>
      <c r="BB30" s="183" t="str">
        <f>RESULTADOS!AF46</f>
        <v/>
      </c>
      <c r="BC30" s="183" t="str">
        <f>RESULTADOS!AG46</f>
        <v/>
      </c>
      <c r="BD30" s="183" t="str">
        <f>RESULTADOS!D87</f>
        <v/>
      </c>
      <c r="BE30" s="183" t="str">
        <f>RESULTADOS!E87</f>
        <v/>
      </c>
      <c r="BF30" s="183" t="str">
        <f>RESULTADOS!F87</f>
        <v/>
      </c>
      <c r="BG30" s="183" t="str">
        <f>RESULTADOS!G87</f>
        <v/>
      </c>
      <c r="BH30" s="183" t="str">
        <f>RESULTADOS!H87</f>
        <v/>
      </c>
      <c r="BI30" s="183" t="str">
        <f>RESULTADOS!I87</f>
        <v/>
      </c>
      <c r="BJ30" s="183" t="str">
        <f>RESULTADOS!J87</f>
        <v/>
      </c>
      <c r="BK30" s="183" t="str">
        <f>RESULTADOS!K87</f>
        <v/>
      </c>
      <c r="BL30" s="183" t="str">
        <f>RESULTADOS!L87</f>
        <v/>
      </c>
      <c r="BM30" s="183" t="str">
        <f>RESULTADOS!M87</f>
        <v/>
      </c>
      <c r="BN30" s="183" t="str">
        <f>RESULTADOS!N87</f>
        <v/>
      </c>
      <c r="BO30" s="183" t="str">
        <f>RESULTADOS!O87</f>
        <v/>
      </c>
      <c r="BP30" s="183" t="str">
        <f>RESULTADOS!P87</f>
        <v/>
      </c>
      <c r="BQ30" s="183" t="str">
        <f>RESULTADOS!Q87</f>
        <v/>
      </c>
      <c r="BR30" s="183" t="str">
        <f>RESULTADOS!R87</f>
        <v/>
      </c>
      <c r="BS30" s="183" t="str">
        <f>RESULTADOS!S87</f>
        <v/>
      </c>
      <c r="BT30" s="183" t="str">
        <f>RESULTADOS!T87</f>
        <v/>
      </c>
      <c r="BU30" s="183" t="str">
        <f>RESULTADOS!U87</f>
        <v/>
      </c>
      <c r="BV30" s="183" t="str">
        <f>RESULTADOS!V87</f>
        <v/>
      </c>
      <c r="BW30" s="183" t="str">
        <f>RESULTADOS!W87</f>
        <v/>
      </c>
    </row>
    <row r="31" spans="3:75">
      <c r="C31" t="s">
        <v>22</v>
      </c>
      <c r="D31" s="182">
        <f>'01.Definición de ámbito'!C64</f>
        <v>0</v>
      </c>
      <c r="T31" s="185">
        <f>'03.Muestra'!B36</f>
        <v>29</v>
      </c>
      <c r="U31" s="185">
        <f>'03.Muestra'!C36</f>
        <v>0</v>
      </c>
      <c r="V31" s="185">
        <f>'03.Muestra'!D36</f>
        <v>0</v>
      </c>
      <c r="W31" s="185">
        <f>'03.Muestra'!E36</f>
        <v>0</v>
      </c>
      <c r="X31" s="185">
        <f>'03.Muestra'!F36</f>
        <v>0</v>
      </c>
      <c r="Y31" s="185">
        <f>'03.Muestra'!G36</f>
        <v>0</v>
      </c>
      <c r="Z31" s="183" t="str">
        <f>RESULTADOS!D47</f>
        <v/>
      </c>
      <c r="AA31" s="183" t="str">
        <f>RESULTADOS!E47</f>
        <v/>
      </c>
      <c r="AB31" s="183" t="str">
        <f>RESULTADOS!F47</f>
        <v/>
      </c>
      <c r="AC31" s="183" t="str">
        <f>RESULTADOS!G47</f>
        <v/>
      </c>
      <c r="AD31" s="183" t="str">
        <f>RESULTADOS!H47</f>
        <v/>
      </c>
      <c r="AE31" s="183" t="str">
        <f>RESULTADOS!I47</f>
        <v/>
      </c>
      <c r="AF31" s="183" t="str">
        <f>RESULTADOS!J47</f>
        <v/>
      </c>
      <c r="AG31" s="183" t="str">
        <f>RESULTADOS!K47</f>
        <v/>
      </c>
      <c r="AH31" s="183" t="str">
        <f>RESULTADOS!L47</f>
        <v/>
      </c>
      <c r="AI31" s="183" t="str">
        <f>RESULTADOS!M47</f>
        <v/>
      </c>
      <c r="AJ31" s="183" t="str">
        <f>RESULTADOS!N47</f>
        <v/>
      </c>
      <c r="AK31" s="183" t="str">
        <f>RESULTADOS!O47</f>
        <v/>
      </c>
      <c r="AL31" s="183" t="str">
        <f>RESULTADOS!P47</f>
        <v/>
      </c>
      <c r="AM31" s="183" t="str">
        <f>RESULTADOS!Q47</f>
        <v/>
      </c>
      <c r="AN31" s="183" t="str">
        <f>RESULTADOS!R47</f>
        <v/>
      </c>
      <c r="AO31" s="183" t="str">
        <f>RESULTADOS!S47</f>
        <v/>
      </c>
      <c r="AP31" s="183" t="str">
        <f>RESULTADOS!T47</f>
        <v/>
      </c>
      <c r="AQ31" s="183" t="str">
        <f>RESULTADOS!U47</f>
        <v/>
      </c>
      <c r="AR31" s="183" t="str">
        <f>RESULTADOS!V47</f>
        <v/>
      </c>
      <c r="AS31" s="183" t="str">
        <f>RESULTADOS!W47</f>
        <v/>
      </c>
      <c r="AT31" s="183" t="str">
        <f>RESULTADOS!X47</f>
        <v/>
      </c>
      <c r="AU31" s="183" t="str">
        <f>RESULTADOS!Y47</f>
        <v/>
      </c>
      <c r="AV31" s="183" t="str">
        <f>RESULTADOS!Z47</f>
        <v/>
      </c>
      <c r="AW31" s="183" t="str">
        <f>RESULTADOS!AA47</f>
        <v/>
      </c>
      <c r="AX31" s="183" t="str">
        <f>RESULTADOS!AB47</f>
        <v/>
      </c>
      <c r="AY31" s="183" t="str">
        <f>RESULTADOS!AC47</f>
        <v/>
      </c>
      <c r="AZ31" s="183" t="str">
        <f>RESULTADOS!AD47</f>
        <v/>
      </c>
      <c r="BA31" s="183" t="str">
        <f>RESULTADOS!AE47</f>
        <v/>
      </c>
      <c r="BB31" s="183" t="str">
        <f>RESULTADOS!AF47</f>
        <v/>
      </c>
      <c r="BC31" s="183" t="str">
        <f>RESULTADOS!AG47</f>
        <v/>
      </c>
      <c r="BD31" s="183" t="str">
        <f>RESULTADOS!D88</f>
        <v/>
      </c>
      <c r="BE31" s="183" t="str">
        <f>RESULTADOS!E88</f>
        <v/>
      </c>
      <c r="BF31" s="183" t="str">
        <f>RESULTADOS!F88</f>
        <v/>
      </c>
      <c r="BG31" s="183" t="str">
        <f>RESULTADOS!G88</f>
        <v/>
      </c>
      <c r="BH31" s="183" t="str">
        <f>RESULTADOS!H88</f>
        <v/>
      </c>
      <c r="BI31" s="183" t="str">
        <f>RESULTADOS!I88</f>
        <v/>
      </c>
      <c r="BJ31" s="183" t="str">
        <f>RESULTADOS!J88</f>
        <v/>
      </c>
      <c r="BK31" s="183" t="str">
        <f>RESULTADOS!K88</f>
        <v/>
      </c>
      <c r="BL31" s="183" t="str">
        <f>RESULTADOS!L88</f>
        <v/>
      </c>
      <c r="BM31" s="183" t="str">
        <f>RESULTADOS!M88</f>
        <v/>
      </c>
      <c r="BN31" s="183" t="str">
        <f>RESULTADOS!N88</f>
        <v/>
      </c>
      <c r="BO31" s="183" t="str">
        <f>RESULTADOS!O88</f>
        <v/>
      </c>
      <c r="BP31" s="183" t="str">
        <f>RESULTADOS!P88</f>
        <v/>
      </c>
      <c r="BQ31" s="183" t="str">
        <f>RESULTADOS!Q88</f>
        <v/>
      </c>
      <c r="BR31" s="183" t="str">
        <f>RESULTADOS!R88</f>
        <v/>
      </c>
      <c r="BS31" s="183" t="str">
        <f>RESULTADOS!S88</f>
        <v/>
      </c>
      <c r="BT31" s="183" t="str">
        <f>RESULTADOS!T88</f>
        <v/>
      </c>
      <c r="BU31" s="183" t="str">
        <f>RESULTADOS!U88</f>
        <v/>
      </c>
      <c r="BV31" s="183" t="str">
        <f>RESULTADOS!V88</f>
        <v/>
      </c>
      <c r="BW31" s="183" t="str">
        <f>RESULTADOS!W88</f>
        <v/>
      </c>
    </row>
    <row r="32" spans="3:75">
      <c r="T32" s="185">
        <f>'03.Muestra'!B37</f>
        <v>30</v>
      </c>
      <c r="U32" s="185">
        <f>'03.Muestra'!C37</f>
        <v>0</v>
      </c>
      <c r="V32" s="185">
        <f>'03.Muestra'!D37</f>
        <v>0</v>
      </c>
      <c r="W32" s="185">
        <f>'03.Muestra'!E37</f>
        <v>0</v>
      </c>
      <c r="X32" s="185">
        <f>'03.Muestra'!F37</f>
        <v>0</v>
      </c>
      <c r="Y32" s="185">
        <f>'03.Muestra'!G37</f>
        <v>0</v>
      </c>
      <c r="Z32" s="183" t="str">
        <f>RESULTADOS!D48</f>
        <v/>
      </c>
      <c r="AA32" s="183" t="str">
        <f>RESULTADOS!E48</f>
        <v/>
      </c>
      <c r="AB32" s="183" t="str">
        <f>RESULTADOS!F48</f>
        <v/>
      </c>
      <c r="AC32" s="183" t="str">
        <f>RESULTADOS!G48</f>
        <v/>
      </c>
      <c r="AD32" s="183" t="str">
        <f>RESULTADOS!H48</f>
        <v/>
      </c>
      <c r="AE32" s="183" t="str">
        <f>RESULTADOS!I48</f>
        <v/>
      </c>
      <c r="AF32" s="183" t="str">
        <f>RESULTADOS!J48</f>
        <v/>
      </c>
      <c r="AG32" s="183" t="str">
        <f>RESULTADOS!K48</f>
        <v/>
      </c>
      <c r="AH32" s="183" t="str">
        <f>RESULTADOS!L48</f>
        <v/>
      </c>
      <c r="AI32" s="183" t="str">
        <f>RESULTADOS!M48</f>
        <v/>
      </c>
      <c r="AJ32" s="183" t="str">
        <f>RESULTADOS!N48</f>
        <v/>
      </c>
      <c r="AK32" s="183" t="str">
        <f>RESULTADOS!O48</f>
        <v/>
      </c>
      <c r="AL32" s="183" t="str">
        <f>RESULTADOS!P48</f>
        <v/>
      </c>
      <c r="AM32" s="183" t="str">
        <f>RESULTADOS!Q48</f>
        <v/>
      </c>
      <c r="AN32" s="183" t="str">
        <f>RESULTADOS!R48</f>
        <v/>
      </c>
      <c r="AO32" s="183" t="str">
        <f>RESULTADOS!S48</f>
        <v/>
      </c>
      <c r="AP32" s="183" t="str">
        <f>RESULTADOS!T48</f>
        <v/>
      </c>
      <c r="AQ32" s="183" t="str">
        <f>RESULTADOS!U48</f>
        <v/>
      </c>
      <c r="AR32" s="183" t="str">
        <f>RESULTADOS!V48</f>
        <v/>
      </c>
      <c r="AS32" s="183" t="str">
        <f>RESULTADOS!W48</f>
        <v/>
      </c>
      <c r="AT32" s="183" t="str">
        <f>RESULTADOS!X48</f>
        <v/>
      </c>
      <c r="AU32" s="183" t="str">
        <f>RESULTADOS!Y48</f>
        <v/>
      </c>
      <c r="AV32" s="183" t="str">
        <f>RESULTADOS!Z48</f>
        <v/>
      </c>
      <c r="AW32" s="183" t="str">
        <f>RESULTADOS!AA48</f>
        <v/>
      </c>
      <c r="AX32" s="183" t="str">
        <f>RESULTADOS!AB48</f>
        <v/>
      </c>
      <c r="AY32" s="183" t="str">
        <f>RESULTADOS!AC48</f>
        <v/>
      </c>
      <c r="AZ32" s="183" t="str">
        <f>RESULTADOS!AD48</f>
        <v/>
      </c>
      <c r="BA32" s="183" t="str">
        <f>RESULTADOS!AE48</f>
        <v/>
      </c>
      <c r="BB32" s="183" t="str">
        <f>RESULTADOS!AF48</f>
        <v/>
      </c>
      <c r="BC32" s="183" t="str">
        <f>RESULTADOS!AG48</f>
        <v/>
      </c>
      <c r="BD32" s="183" t="str">
        <f>RESULTADOS!D89</f>
        <v/>
      </c>
      <c r="BE32" s="183" t="str">
        <f>RESULTADOS!E89</f>
        <v/>
      </c>
      <c r="BF32" s="183" t="str">
        <f>RESULTADOS!F89</f>
        <v/>
      </c>
      <c r="BG32" s="183" t="str">
        <f>RESULTADOS!G89</f>
        <v/>
      </c>
      <c r="BH32" s="183" t="str">
        <f>RESULTADOS!H89</f>
        <v/>
      </c>
      <c r="BI32" s="183" t="str">
        <f>RESULTADOS!I89</f>
        <v/>
      </c>
      <c r="BJ32" s="183" t="str">
        <f>RESULTADOS!J89</f>
        <v/>
      </c>
      <c r="BK32" s="183" t="str">
        <f>RESULTADOS!K89</f>
        <v/>
      </c>
      <c r="BL32" s="183" t="str">
        <f>RESULTADOS!L89</f>
        <v/>
      </c>
      <c r="BM32" s="183" t="str">
        <f>RESULTADOS!M89</f>
        <v/>
      </c>
      <c r="BN32" s="183" t="str">
        <f>RESULTADOS!N89</f>
        <v/>
      </c>
      <c r="BO32" s="183" t="str">
        <f>RESULTADOS!O89</f>
        <v/>
      </c>
      <c r="BP32" s="183" t="str">
        <f>RESULTADOS!P89</f>
        <v/>
      </c>
      <c r="BQ32" s="183" t="str">
        <f>RESULTADOS!Q89</f>
        <v/>
      </c>
      <c r="BR32" s="183" t="str">
        <f>RESULTADOS!R89</f>
        <v/>
      </c>
      <c r="BS32" s="183" t="str">
        <f>RESULTADOS!S89</f>
        <v/>
      </c>
      <c r="BT32" s="183" t="str">
        <f>RESULTADOS!T89</f>
        <v/>
      </c>
      <c r="BU32" s="183" t="str">
        <f>RESULTADOS!U89</f>
        <v/>
      </c>
      <c r="BV32" s="183" t="str">
        <f>RESULTADOS!V89</f>
        <v/>
      </c>
      <c r="BW32" s="183" t="str">
        <f>RESULTADOS!W89</f>
        <v/>
      </c>
    </row>
    <row r="33" spans="20:75">
      <c r="T33" s="185">
        <f>'03.Muestra'!B38</f>
        <v>31</v>
      </c>
      <c r="U33" s="185">
        <f>'03.Muestra'!C38</f>
        <v>0</v>
      </c>
      <c r="V33" s="185">
        <f>'03.Muestra'!D38</f>
        <v>0</v>
      </c>
      <c r="W33" s="185">
        <f>'03.Muestra'!E38</f>
        <v>0</v>
      </c>
      <c r="X33" s="185">
        <f>'03.Muestra'!F38</f>
        <v>0</v>
      </c>
      <c r="Y33" s="185">
        <f>'03.Muestra'!G38</f>
        <v>0</v>
      </c>
      <c r="Z33" s="183" t="str">
        <f>RESULTADOS!D49</f>
        <v/>
      </c>
      <c r="AA33" s="183" t="str">
        <f>RESULTADOS!E49</f>
        <v/>
      </c>
      <c r="AB33" s="183" t="str">
        <f>RESULTADOS!F49</f>
        <v/>
      </c>
      <c r="AC33" s="183" t="str">
        <f>RESULTADOS!G49</f>
        <v/>
      </c>
      <c r="AD33" s="183" t="str">
        <f>RESULTADOS!H49</f>
        <v/>
      </c>
      <c r="AE33" s="183" t="str">
        <f>RESULTADOS!I49</f>
        <v/>
      </c>
      <c r="AF33" s="183" t="str">
        <f>RESULTADOS!J49</f>
        <v/>
      </c>
      <c r="AG33" s="183" t="str">
        <f>RESULTADOS!K49</f>
        <v/>
      </c>
      <c r="AH33" s="183" t="str">
        <f>RESULTADOS!L49</f>
        <v/>
      </c>
      <c r="AI33" s="183" t="str">
        <f>RESULTADOS!M49</f>
        <v/>
      </c>
      <c r="AJ33" s="183" t="str">
        <f>RESULTADOS!N49</f>
        <v/>
      </c>
      <c r="AK33" s="183" t="str">
        <f>RESULTADOS!O49</f>
        <v/>
      </c>
      <c r="AL33" s="183" t="str">
        <f>RESULTADOS!P49</f>
        <v/>
      </c>
      <c r="AM33" s="183" t="str">
        <f>RESULTADOS!Q49</f>
        <v/>
      </c>
      <c r="AN33" s="183" t="str">
        <f>RESULTADOS!R49</f>
        <v/>
      </c>
      <c r="AO33" s="183" t="str">
        <f>RESULTADOS!S49</f>
        <v/>
      </c>
      <c r="AP33" s="183" t="str">
        <f>RESULTADOS!T49</f>
        <v/>
      </c>
      <c r="AQ33" s="183" t="str">
        <f>RESULTADOS!U49</f>
        <v/>
      </c>
      <c r="AR33" s="183" t="str">
        <f>RESULTADOS!V49</f>
        <v/>
      </c>
      <c r="AS33" s="183" t="str">
        <f>RESULTADOS!W49</f>
        <v/>
      </c>
      <c r="AT33" s="183" t="str">
        <f>RESULTADOS!X49</f>
        <v/>
      </c>
      <c r="AU33" s="183" t="str">
        <f>RESULTADOS!Y49</f>
        <v/>
      </c>
      <c r="AV33" s="183" t="str">
        <f>RESULTADOS!Z49</f>
        <v/>
      </c>
      <c r="AW33" s="183" t="str">
        <f>RESULTADOS!AA49</f>
        <v/>
      </c>
      <c r="AX33" s="183" t="str">
        <f>RESULTADOS!AB49</f>
        <v/>
      </c>
      <c r="AY33" s="183" t="str">
        <f>RESULTADOS!AC49</f>
        <v/>
      </c>
      <c r="AZ33" s="183" t="str">
        <f>RESULTADOS!AD49</f>
        <v/>
      </c>
      <c r="BA33" s="183" t="str">
        <f>RESULTADOS!AE49</f>
        <v/>
      </c>
      <c r="BB33" s="183" t="str">
        <f>RESULTADOS!AF49</f>
        <v/>
      </c>
      <c r="BC33" s="183" t="str">
        <f>RESULTADOS!AG49</f>
        <v/>
      </c>
      <c r="BD33" s="183" t="str">
        <f>RESULTADOS!D90</f>
        <v/>
      </c>
      <c r="BE33" s="183" t="str">
        <f>RESULTADOS!E90</f>
        <v/>
      </c>
      <c r="BF33" s="183" t="str">
        <f>RESULTADOS!F90</f>
        <v/>
      </c>
      <c r="BG33" s="183" t="str">
        <f>RESULTADOS!G90</f>
        <v/>
      </c>
      <c r="BH33" s="183" t="str">
        <f>RESULTADOS!H90</f>
        <v/>
      </c>
      <c r="BI33" s="183" t="str">
        <f>RESULTADOS!I90</f>
        <v/>
      </c>
      <c r="BJ33" s="183" t="str">
        <f>RESULTADOS!J90</f>
        <v/>
      </c>
      <c r="BK33" s="183" t="str">
        <f>RESULTADOS!K90</f>
        <v/>
      </c>
      <c r="BL33" s="183" t="str">
        <f>RESULTADOS!L90</f>
        <v/>
      </c>
      <c r="BM33" s="183" t="str">
        <f>RESULTADOS!M90</f>
        <v/>
      </c>
      <c r="BN33" s="183" t="str">
        <f>RESULTADOS!N90</f>
        <v/>
      </c>
      <c r="BO33" s="183" t="str">
        <f>RESULTADOS!O90</f>
        <v/>
      </c>
      <c r="BP33" s="183" t="str">
        <f>RESULTADOS!P90</f>
        <v/>
      </c>
      <c r="BQ33" s="183" t="str">
        <f>RESULTADOS!Q90</f>
        <v/>
      </c>
      <c r="BR33" s="183" t="str">
        <f>RESULTADOS!R90</f>
        <v/>
      </c>
      <c r="BS33" s="183" t="str">
        <f>RESULTADOS!S90</f>
        <v/>
      </c>
      <c r="BT33" s="183" t="str">
        <f>RESULTADOS!T90</f>
        <v/>
      </c>
      <c r="BU33" s="183" t="str">
        <f>RESULTADOS!U90</f>
        <v/>
      </c>
      <c r="BV33" s="183" t="str">
        <f>RESULTADOS!V90</f>
        <v/>
      </c>
      <c r="BW33" s="183" t="str">
        <f>RESULTADOS!W90</f>
        <v/>
      </c>
    </row>
    <row r="34" spans="20:75">
      <c r="T34" s="185">
        <f>'03.Muestra'!B39</f>
        <v>32</v>
      </c>
      <c r="U34" s="185">
        <f>'03.Muestra'!C39</f>
        <v>0</v>
      </c>
      <c r="V34" s="185">
        <f>'03.Muestra'!D39</f>
        <v>0</v>
      </c>
      <c r="W34" s="185">
        <f>'03.Muestra'!E39</f>
        <v>0</v>
      </c>
      <c r="X34" s="185">
        <f>'03.Muestra'!F39</f>
        <v>0</v>
      </c>
      <c r="Y34" s="185">
        <f>'03.Muestra'!G39</f>
        <v>0</v>
      </c>
      <c r="Z34" s="183" t="str">
        <f>RESULTADOS!D50</f>
        <v/>
      </c>
      <c r="AA34" s="183" t="str">
        <f>RESULTADOS!E50</f>
        <v/>
      </c>
      <c r="AB34" s="183" t="str">
        <f>RESULTADOS!F50</f>
        <v/>
      </c>
      <c r="AC34" s="183" t="str">
        <f>RESULTADOS!G50</f>
        <v/>
      </c>
      <c r="AD34" s="183" t="str">
        <f>RESULTADOS!H50</f>
        <v/>
      </c>
      <c r="AE34" s="183" t="str">
        <f>RESULTADOS!I50</f>
        <v/>
      </c>
      <c r="AF34" s="183" t="str">
        <f>RESULTADOS!J50</f>
        <v/>
      </c>
      <c r="AG34" s="183" t="str">
        <f>RESULTADOS!K50</f>
        <v/>
      </c>
      <c r="AH34" s="183" t="str">
        <f>RESULTADOS!L50</f>
        <v/>
      </c>
      <c r="AI34" s="183" t="str">
        <f>RESULTADOS!M50</f>
        <v/>
      </c>
      <c r="AJ34" s="183" t="str">
        <f>RESULTADOS!N50</f>
        <v/>
      </c>
      <c r="AK34" s="183" t="str">
        <f>RESULTADOS!O50</f>
        <v/>
      </c>
      <c r="AL34" s="183" t="str">
        <f>RESULTADOS!P50</f>
        <v/>
      </c>
      <c r="AM34" s="183" t="str">
        <f>RESULTADOS!Q50</f>
        <v/>
      </c>
      <c r="AN34" s="183" t="str">
        <f>RESULTADOS!R50</f>
        <v/>
      </c>
      <c r="AO34" s="183" t="str">
        <f>RESULTADOS!S50</f>
        <v/>
      </c>
      <c r="AP34" s="183" t="str">
        <f>RESULTADOS!T50</f>
        <v/>
      </c>
      <c r="AQ34" s="183" t="str">
        <f>RESULTADOS!U50</f>
        <v/>
      </c>
      <c r="AR34" s="183" t="str">
        <f>RESULTADOS!V50</f>
        <v/>
      </c>
      <c r="AS34" s="183" t="str">
        <f>RESULTADOS!W50</f>
        <v/>
      </c>
      <c r="AT34" s="183" t="str">
        <f>RESULTADOS!X50</f>
        <v/>
      </c>
      <c r="AU34" s="183" t="str">
        <f>RESULTADOS!Y50</f>
        <v/>
      </c>
      <c r="AV34" s="183" t="str">
        <f>RESULTADOS!Z50</f>
        <v/>
      </c>
      <c r="AW34" s="183" t="str">
        <f>RESULTADOS!AA50</f>
        <v/>
      </c>
      <c r="AX34" s="183" t="str">
        <f>RESULTADOS!AB50</f>
        <v/>
      </c>
      <c r="AY34" s="183" t="str">
        <f>RESULTADOS!AC50</f>
        <v/>
      </c>
      <c r="AZ34" s="183" t="str">
        <f>RESULTADOS!AD50</f>
        <v/>
      </c>
      <c r="BA34" s="183" t="str">
        <f>RESULTADOS!AE50</f>
        <v/>
      </c>
      <c r="BB34" s="183" t="str">
        <f>RESULTADOS!AF50</f>
        <v/>
      </c>
      <c r="BC34" s="183" t="str">
        <f>RESULTADOS!AG50</f>
        <v/>
      </c>
      <c r="BD34" s="183" t="str">
        <f>RESULTADOS!D91</f>
        <v/>
      </c>
      <c r="BE34" s="183" t="str">
        <f>RESULTADOS!E91</f>
        <v/>
      </c>
      <c r="BF34" s="183" t="str">
        <f>RESULTADOS!F91</f>
        <v/>
      </c>
      <c r="BG34" s="183" t="str">
        <f>RESULTADOS!G91</f>
        <v/>
      </c>
      <c r="BH34" s="183" t="str">
        <f>RESULTADOS!H91</f>
        <v/>
      </c>
      <c r="BI34" s="183" t="str">
        <f>RESULTADOS!I91</f>
        <v/>
      </c>
      <c r="BJ34" s="183" t="str">
        <f>RESULTADOS!J91</f>
        <v/>
      </c>
      <c r="BK34" s="183" t="str">
        <f>RESULTADOS!K91</f>
        <v/>
      </c>
      <c r="BL34" s="183" t="str">
        <f>RESULTADOS!L91</f>
        <v/>
      </c>
      <c r="BM34" s="183" t="str">
        <f>RESULTADOS!M91</f>
        <v/>
      </c>
      <c r="BN34" s="183" t="str">
        <f>RESULTADOS!N91</f>
        <v/>
      </c>
      <c r="BO34" s="183" t="str">
        <f>RESULTADOS!O91</f>
        <v/>
      </c>
      <c r="BP34" s="183" t="str">
        <f>RESULTADOS!P91</f>
        <v/>
      </c>
      <c r="BQ34" s="183" t="str">
        <f>RESULTADOS!Q91</f>
        <v/>
      </c>
      <c r="BR34" s="183" t="str">
        <f>RESULTADOS!R91</f>
        <v/>
      </c>
      <c r="BS34" s="183" t="str">
        <f>RESULTADOS!S91</f>
        <v/>
      </c>
      <c r="BT34" s="183" t="str">
        <f>RESULTADOS!T91</f>
        <v/>
      </c>
      <c r="BU34" s="183" t="str">
        <f>RESULTADOS!U91</f>
        <v/>
      </c>
      <c r="BV34" s="183" t="str">
        <f>RESULTADOS!V91</f>
        <v/>
      </c>
      <c r="BW34" s="183" t="str">
        <f>RESULTADOS!W91</f>
        <v/>
      </c>
    </row>
    <row r="35" spans="20:75">
      <c r="T35" s="185">
        <f>'03.Muestra'!B40</f>
        <v>33</v>
      </c>
      <c r="U35" s="185">
        <f>'03.Muestra'!C40</f>
        <v>0</v>
      </c>
      <c r="V35" s="185">
        <f>'03.Muestra'!D40</f>
        <v>0</v>
      </c>
      <c r="W35" s="185">
        <f>'03.Muestra'!E40</f>
        <v>0</v>
      </c>
      <c r="X35" s="185">
        <f>'03.Muestra'!F40</f>
        <v>0</v>
      </c>
      <c r="Y35" s="185">
        <f>'03.Muestra'!G40</f>
        <v>0</v>
      </c>
      <c r="Z35" s="183" t="str">
        <f>RESULTADOS!D51</f>
        <v/>
      </c>
      <c r="AA35" s="183" t="str">
        <f>RESULTADOS!E51</f>
        <v/>
      </c>
      <c r="AB35" s="183" t="str">
        <f>RESULTADOS!F51</f>
        <v/>
      </c>
      <c r="AC35" s="183" t="str">
        <f>RESULTADOS!G51</f>
        <v/>
      </c>
      <c r="AD35" s="183" t="str">
        <f>RESULTADOS!H51</f>
        <v/>
      </c>
      <c r="AE35" s="183" t="str">
        <f>RESULTADOS!I51</f>
        <v/>
      </c>
      <c r="AF35" s="183" t="str">
        <f>RESULTADOS!J51</f>
        <v/>
      </c>
      <c r="AG35" s="183" t="str">
        <f>RESULTADOS!K51</f>
        <v/>
      </c>
      <c r="AH35" s="183" t="str">
        <f>RESULTADOS!L51</f>
        <v/>
      </c>
      <c r="AI35" s="183" t="str">
        <f>RESULTADOS!M51</f>
        <v/>
      </c>
      <c r="AJ35" s="183" t="str">
        <f>RESULTADOS!N51</f>
        <v/>
      </c>
      <c r="AK35" s="183" t="str">
        <f>RESULTADOS!O51</f>
        <v/>
      </c>
      <c r="AL35" s="183" t="str">
        <f>RESULTADOS!P51</f>
        <v/>
      </c>
      <c r="AM35" s="183" t="str">
        <f>RESULTADOS!Q51</f>
        <v/>
      </c>
      <c r="AN35" s="183" t="str">
        <f>RESULTADOS!R51</f>
        <v/>
      </c>
      <c r="AO35" s="183" t="str">
        <f>RESULTADOS!S51</f>
        <v/>
      </c>
      <c r="AP35" s="183" t="str">
        <f>RESULTADOS!T51</f>
        <v/>
      </c>
      <c r="AQ35" s="183" t="str">
        <f>RESULTADOS!U51</f>
        <v/>
      </c>
      <c r="AR35" s="183" t="str">
        <f>RESULTADOS!V51</f>
        <v/>
      </c>
      <c r="AS35" s="183" t="str">
        <f>RESULTADOS!W51</f>
        <v/>
      </c>
      <c r="AT35" s="183" t="str">
        <f>RESULTADOS!X51</f>
        <v/>
      </c>
      <c r="AU35" s="183" t="str">
        <f>RESULTADOS!Y51</f>
        <v/>
      </c>
      <c r="AV35" s="183" t="str">
        <f>RESULTADOS!Z51</f>
        <v/>
      </c>
      <c r="AW35" s="183" t="str">
        <f>RESULTADOS!AA51</f>
        <v/>
      </c>
      <c r="AX35" s="183" t="str">
        <f>RESULTADOS!AB51</f>
        <v/>
      </c>
      <c r="AY35" s="183" t="str">
        <f>RESULTADOS!AC51</f>
        <v/>
      </c>
      <c r="AZ35" s="183" t="str">
        <f>RESULTADOS!AD51</f>
        <v/>
      </c>
      <c r="BA35" s="183" t="str">
        <f>RESULTADOS!AE51</f>
        <v/>
      </c>
      <c r="BB35" s="183" t="str">
        <f>RESULTADOS!AF51</f>
        <v/>
      </c>
      <c r="BC35" s="183" t="str">
        <f>RESULTADOS!AG51</f>
        <v/>
      </c>
      <c r="BD35" s="183" t="str">
        <f>RESULTADOS!D92</f>
        <v/>
      </c>
      <c r="BE35" s="183" t="str">
        <f>RESULTADOS!E92</f>
        <v/>
      </c>
      <c r="BF35" s="183" t="str">
        <f>RESULTADOS!F92</f>
        <v/>
      </c>
      <c r="BG35" s="183" t="str">
        <f>RESULTADOS!G92</f>
        <v/>
      </c>
      <c r="BH35" s="183" t="str">
        <f>RESULTADOS!H92</f>
        <v/>
      </c>
      <c r="BI35" s="183" t="str">
        <f>RESULTADOS!I92</f>
        <v/>
      </c>
      <c r="BJ35" s="183" t="str">
        <f>RESULTADOS!J92</f>
        <v/>
      </c>
      <c r="BK35" s="183" t="str">
        <f>RESULTADOS!K92</f>
        <v/>
      </c>
      <c r="BL35" s="183" t="str">
        <f>RESULTADOS!L92</f>
        <v/>
      </c>
      <c r="BM35" s="183" t="str">
        <f>RESULTADOS!M92</f>
        <v/>
      </c>
      <c r="BN35" s="183" t="str">
        <f>RESULTADOS!N92</f>
        <v/>
      </c>
      <c r="BO35" s="183" t="str">
        <f>RESULTADOS!O92</f>
        <v/>
      </c>
      <c r="BP35" s="183" t="str">
        <f>RESULTADOS!P92</f>
        <v/>
      </c>
      <c r="BQ35" s="183" t="str">
        <f>RESULTADOS!Q92</f>
        <v/>
      </c>
      <c r="BR35" s="183" t="str">
        <f>RESULTADOS!R92</f>
        <v/>
      </c>
      <c r="BS35" s="183" t="str">
        <f>RESULTADOS!S92</f>
        <v/>
      </c>
      <c r="BT35" s="183" t="str">
        <f>RESULTADOS!T92</f>
        <v/>
      </c>
      <c r="BU35" s="183" t="str">
        <f>RESULTADOS!U92</f>
        <v/>
      </c>
      <c r="BV35" s="183" t="str">
        <f>RESULTADOS!V92</f>
        <v/>
      </c>
      <c r="BW35" s="183" t="str">
        <f>RESULTADOS!W92</f>
        <v/>
      </c>
    </row>
    <row r="36" spans="20:75">
      <c r="T36" s="185">
        <f>'03.Muestra'!B41</f>
        <v>34</v>
      </c>
      <c r="U36" s="185">
        <f>'03.Muestra'!C41</f>
        <v>0</v>
      </c>
      <c r="V36" s="185">
        <f>'03.Muestra'!D41</f>
        <v>0</v>
      </c>
      <c r="W36" s="185">
        <f>'03.Muestra'!E41</f>
        <v>0</v>
      </c>
      <c r="X36" s="185">
        <f>'03.Muestra'!F41</f>
        <v>0</v>
      </c>
      <c r="Y36" s="185">
        <f>'03.Muestra'!G41</f>
        <v>0</v>
      </c>
      <c r="Z36" s="183" t="str">
        <f>RESULTADOS!D52</f>
        <v/>
      </c>
      <c r="AA36" s="183" t="str">
        <f>RESULTADOS!E52</f>
        <v/>
      </c>
      <c r="AB36" s="183" t="str">
        <f>RESULTADOS!F52</f>
        <v/>
      </c>
      <c r="AC36" s="183" t="str">
        <f>RESULTADOS!G52</f>
        <v/>
      </c>
      <c r="AD36" s="183" t="str">
        <f>RESULTADOS!H52</f>
        <v/>
      </c>
      <c r="AE36" s="183" t="str">
        <f>RESULTADOS!I52</f>
        <v/>
      </c>
      <c r="AF36" s="183" t="str">
        <f>RESULTADOS!J52</f>
        <v/>
      </c>
      <c r="AG36" s="183" t="str">
        <f>RESULTADOS!K52</f>
        <v/>
      </c>
      <c r="AH36" s="183" t="str">
        <f>RESULTADOS!L52</f>
        <v/>
      </c>
      <c r="AI36" s="183" t="str">
        <f>RESULTADOS!M52</f>
        <v/>
      </c>
      <c r="AJ36" s="183" t="str">
        <f>RESULTADOS!N52</f>
        <v/>
      </c>
      <c r="AK36" s="183" t="str">
        <f>RESULTADOS!O52</f>
        <v/>
      </c>
      <c r="AL36" s="183" t="str">
        <f>RESULTADOS!P52</f>
        <v/>
      </c>
      <c r="AM36" s="183" t="str">
        <f>RESULTADOS!Q52</f>
        <v/>
      </c>
      <c r="AN36" s="183" t="str">
        <f>RESULTADOS!R52</f>
        <v/>
      </c>
      <c r="AO36" s="183" t="str">
        <f>RESULTADOS!S52</f>
        <v/>
      </c>
      <c r="AP36" s="183" t="str">
        <f>RESULTADOS!T52</f>
        <v/>
      </c>
      <c r="AQ36" s="183" t="str">
        <f>RESULTADOS!U52</f>
        <v/>
      </c>
      <c r="AR36" s="183" t="str">
        <f>RESULTADOS!V52</f>
        <v/>
      </c>
      <c r="AS36" s="183" t="str">
        <f>RESULTADOS!W52</f>
        <v/>
      </c>
      <c r="AT36" s="183" t="str">
        <f>RESULTADOS!X52</f>
        <v/>
      </c>
      <c r="AU36" s="183" t="str">
        <f>RESULTADOS!Y52</f>
        <v/>
      </c>
      <c r="AV36" s="183" t="str">
        <f>RESULTADOS!Z52</f>
        <v/>
      </c>
      <c r="AW36" s="183" t="str">
        <f>RESULTADOS!AA52</f>
        <v/>
      </c>
      <c r="AX36" s="183" t="str">
        <f>RESULTADOS!AB52</f>
        <v/>
      </c>
      <c r="AY36" s="183" t="str">
        <f>RESULTADOS!AC52</f>
        <v/>
      </c>
      <c r="AZ36" s="183" t="str">
        <f>RESULTADOS!AD52</f>
        <v/>
      </c>
      <c r="BA36" s="183" t="str">
        <f>RESULTADOS!AE52</f>
        <v/>
      </c>
      <c r="BB36" s="183" t="str">
        <f>RESULTADOS!AF52</f>
        <v/>
      </c>
      <c r="BC36" s="183" t="str">
        <f>RESULTADOS!AG52</f>
        <v/>
      </c>
      <c r="BD36" s="183" t="str">
        <f>RESULTADOS!D93</f>
        <v/>
      </c>
      <c r="BE36" s="183" t="str">
        <f>RESULTADOS!E93</f>
        <v/>
      </c>
      <c r="BF36" s="183" t="str">
        <f>RESULTADOS!F93</f>
        <v/>
      </c>
      <c r="BG36" s="183" t="str">
        <f>RESULTADOS!G93</f>
        <v/>
      </c>
      <c r="BH36" s="183" t="str">
        <f>RESULTADOS!H93</f>
        <v/>
      </c>
      <c r="BI36" s="183" t="str">
        <f>RESULTADOS!I93</f>
        <v/>
      </c>
      <c r="BJ36" s="183" t="str">
        <f>RESULTADOS!J93</f>
        <v/>
      </c>
      <c r="BK36" s="183" t="str">
        <f>RESULTADOS!K93</f>
        <v/>
      </c>
      <c r="BL36" s="183" t="str">
        <f>RESULTADOS!L93</f>
        <v/>
      </c>
      <c r="BM36" s="183" t="str">
        <f>RESULTADOS!M93</f>
        <v/>
      </c>
      <c r="BN36" s="183" t="str">
        <f>RESULTADOS!N93</f>
        <v/>
      </c>
      <c r="BO36" s="183" t="str">
        <f>RESULTADOS!O93</f>
        <v/>
      </c>
      <c r="BP36" s="183" t="str">
        <f>RESULTADOS!P93</f>
        <v/>
      </c>
      <c r="BQ36" s="183" t="str">
        <f>RESULTADOS!Q93</f>
        <v/>
      </c>
      <c r="BR36" s="183" t="str">
        <f>RESULTADOS!R93</f>
        <v/>
      </c>
      <c r="BS36" s="183" t="str">
        <f>RESULTADOS!S93</f>
        <v/>
      </c>
      <c r="BT36" s="183" t="str">
        <f>RESULTADOS!T93</f>
        <v/>
      </c>
      <c r="BU36" s="183" t="str">
        <f>RESULTADOS!U93</f>
        <v/>
      </c>
      <c r="BV36" s="183" t="str">
        <f>RESULTADOS!V93</f>
        <v/>
      </c>
      <c r="BW36" s="183" t="str">
        <f>RESULTADOS!W93</f>
        <v/>
      </c>
    </row>
    <row r="37" spans="20:75">
      <c r="T37" s="185">
        <f>'03.Muestra'!B42</f>
        <v>35</v>
      </c>
      <c r="U37" s="185">
        <f>'03.Muestra'!C42</f>
        <v>0</v>
      </c>
      <c r="V37" s="185">
        <f>'03.Muestra'!D42</f>
        <v>0</v>
      </c>
      <c r="W37" s="185">
        <f>'03.Muestra'!E42</f>
        <v>0</v>
      </c>
      <c r="X37" s="185">
        <f>'03.Muestra'!F42</f>
        <v>0</v>
      </c>
      <c r="Y37" s="185">
        <f>'03.Muestra'!G42</f>
        <v>0</v>
      </c>
      <c r="Z37" s="183" t="str">
        <f>RESULTADOS!D53</f>
        <v/>
      </c>
      <c r="AA37" s="183" t="str">
        <f>RESULTADOS!E53</f>
        <v/>
      </c>
      <c r="AB37" s="183" t="str">
        <f>RESULTADOS!F53</f>
        <v/>
      </c>
      <c r="AC37" s="183" t="str">
        <f>RESULTADOS!G53</f>
        <v/>
      </c>
      <c r="AD37" s="183" t="str">
        <f>RESULTADOS!H53</f>
        <v/>
      </c>
      <c r="AE37" s="183" t="str">
        <f>RESULTADOS!I53</f>
        <v/>
      </c>
      <c r="AF37" s="183" t="str">
        <f>RESULTADOS!J53</f>
        <v/>
      </c>
      <c r="AG37" s="183" t="str">
        <f>RESULTADOS!K53</f>
        <v/>
      </c>
      <c r="AH37" s="183" t="str">
        <f>RESULTADOS!L53</f>
        <v/>
      </c>
      <c r="AI37" s="183" t="str">
        <f>RESULTADOS!M53</f>
        <v/>
      </c>
      <c r="AJ37" s="183" t="str">
        <f>RESULTADOS!N53</f>
        <v/>
      </c>
      <c r="AK37" s="183" t="str">
        <f>RESULTADOS!O53</f>
        <v/>
      </c>
      <c r="AL37" s="183" t="str">
        <f>RESULTADOS!P53</f>
        <v/>
      </c>
      <c r="AM37" s="183" t="str">
        <f>RESULTADOS!Q53</f>
        <v/>
      </c>
      <c r="AN37" s="183" t="str">
        <f>RESULTADOS!R53</f>
        <v/>
      </c>
      <c r="AO37" s="183" t="str">
        <f>RESULTADOS!S53</f>
        <v/>
      </c>
      <c r="AP37" s="183" t="str">
        <f>RESULTADOS!T53</f>
        <v/>
      </c>
      <c r="AQ37" s="183" t="str">
        <f>RESULTADOS!U53</f>
        <v/>
      </c>
      <c r="AR37" s="183" t="str">
        <f>RESULTADOS!V53</f>
        <v/>
      </c>
      <c r="AS37" s="183" t="str">
        <f>RESULTADOS!W53</f>
        <v/>
      </c>
      <c r="AT37" s="183" t="str">
        <f>RESULTADOS!X53</f>
        <v/>
      </c>
      <c r="AU37" s="183" t="str">
        <f>RESULTADOS!Y53</f>
        <v/>
      </c>
      <c r="AV37" s="183" t="str">
        <f>RESULTADOS!Z53</f>
        <v/>
      </c>
      <c r="AW37" s="183" t="str">
        <f>RESULTADOS!AA53</f>
        <v/>
      </c>
      <c r="AX37" s="183" t="str">
        <f>RESULTADOS!AB53</f>
        <v/>
      </c>
      <c r="AY37" s="183" t="str">
        <f>RESULTADOS!AC53</f>
        <v/>
      </c>
      <c r="AZ37" s="183" t="str">
        <f>RESULTADOS!AD53</f>
        <v/>
      </c>
      <c r="BA37" s="183" t="str">
        <f>RESULTADOS!AE53</f>
        <v/>
      </c>
      <c r="BB37" s="183" t="str">
        <f>RESULTADOS!AF53</f>
        <v/>
      </c>
      <c r="BC37" s="183" t="str">
        <f>RESULTADOS!AG53</f>
        <v/>
      </c>
      <c r="BD37" s="183" t="str">
        <f>RESULTADOS!D94</f>
        <v/>
      </c>
      <c r="BE37" s="183" t="str">
        <f>RESULTADOS!E94</f>
        <v/>
      </c>
      <c r="BF37" s="183" t="str">
        <f>RESULTADOS!F94</f>
        <v/>
      </c>
      <c r="BG37" s="183" t="str">
        <f>RESULTADOS!G94</f>
        <v/>
      </c>
      <c r="BH37" s="183" t="str">
        <f>RESULTADOS!H94</f>
        <v/>
      </c>
      <c r="BI37" s="183" t="str">
        <f>RESULTADOS!I94</f>
        <v/>
      </c>
      <c r="BJ37" s="183" t="str">
        <f>RESULTADOS!J94</f>
        <v/>
      </c>
      <c r="BK37" s="183" t="str">
        <f>RESULTADOS!K94</f>
        <v/>
      </c>
      <c r="BL37" s="183" t="str">
        <f>RESULTADOS!L94</f>
        <v/>
      </c>
      <c r="BM37" s="183" t="str">
        <f>RESULTADOS!M94</f>
        <v/>
      </c>
      <c r="BN37" s="183" t="str">
        <f>RESULTADOS!N94</f>
        <v/>
      </c>
      <c r="BO37" s="183" t="str">
        <f>RESULTADOS!O94</f>
        <v/>
      </c>
      <c r="BP37" s="183" t="str">
        <f>RESULTADOS!P94</f>
        <v/>
      </c>
      <c r="BQ37" s="183" t="str">
        <f>RESULTADOS!Q94</f>
        <v/>
      </c>
      <c r="BR37" s="183" t="str">
        <f>RESULTADOS!R94</f>
        <v/>
      </c>
      <c r="BS37" s="183" t="str">
        <f>RESULTADOS!S94</f>
        <v/>
      </c>
      <c r="BT37" s="183" t="str">
        <f>RESULTADOS!T94</f>
        <v/>
      </c>
      <c r="BU37" s="183" t="str">
        <f>RESULTADOS!U94</f>
        <v/>
      </c>
      <c r="BV37" s="183" t="str">
        <f>RESULTADOS!V94</f>
        <v/>
      </c>
      <c r="BW37" s="183"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C1"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8" t="s">
        <v>41</v>
      </c>
      <c r="E3" s="199"/>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346</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347</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348</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349</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350</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351</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352</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343</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303</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344</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345</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301</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79"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296</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8" t="s">
        <v>271</v>
      </c>
      <c r="D47" s="165"/>
      <c r="M47" s="19"/>
      <c r="N47" s="19"/>
      <c r="O47" s="19"/>
      <c r="Q47" s="19"/>
      <c r="R47" s="19"/>
      <c r="S47" s="19"/>
      <c r="U47" s="19"/>
      <c r="V47" s="19"/>
      <c r="W47" s="19"/>
      <c r="X47" s="19"/>
      <c r="Y47" s="19"/>
      <c r="Z47" s="19"/>
    </row>
    <row r="48" spans="2:26" ht="14.9" customHeight="1">
      <c r="C48" s="100"/>
      <c r="D48" s="21" t="s">
        <v>9</v>
      </c>
      <c r="G48" s="99"/>
    </row>
    <row r="49" spans="2:26" ht="14.9" customHeight="1">
      <c r="C49" s="100" t="s">
        <v>10</v>
      </c>
      <c r="D49" s="21" t="s">
        <v>9</v>
      </c>
      <c r="G49" s="99"/>
    </row>
    <row r="50" spans="2:26" ht="14.9" customHeight="1">
      <c r="C50" s="100" t="s">
        <v>11</v>
      </c>
      <c r="D50" s="21" t="s">
        <v>9</v>
      </c>
      <c r="G50" s="99"/>
    </row>
    <row r="51" spans="2:26" ht="14.9" customHeight="1">
      <c r="C51" s="100" t="s">
        <v>12</v>
      </c>
      <c r="D51" s="21" t="s">
        <v>9</v>
      </c>
      <c r="G51" s="99"/>
    </row>
    <row r="52" spans="2:26" ht="14.9" customHeight="1">
      <c r="C52" s="100" t="s">
        <v>13</v>
      </c>
      <c r="D52" s="21" t="s">
        <v>9</v>
      </c>
      <c r="G52" s="99"/>
    </row>
    <row r="53" spans="2:26" ht="14.9" customHeight="1">
      <c r="C53" s="100" t="s">
        <v>14</v>
      </c>
      <c r="D53" s="21" t="s">
        <v>9</v>
      </c>
      <c r="G53" s="99"/>
    </row>
    <row r="54" spans="2:26" ht="14.9" customHeight="1">
      <c r="C54" s="100" t="s">
        <v>15</v>
      </c>
      <c r="D54" s="21" t="s">
        <v>205</v>
      </c>
      <c r="G54" s="99"/>
    </row>
    <row r="55" spans="2:26" ht="14.9" customHeight="1">
      <c r="C55" s="100" t="s">
        <v>16</v>
      </c>
      <c r="D55" s="21" t="s">
        <v>9</v>
      </c>
      <c r="G55" s="99"/>
    </row>
    <row r="56" spans="2:26" ht="14.9" customHeight="1">
      <c r="C56" s="100" t="s">
        <v>17</v>
      </c>
      <c r="D56" s="21" t="s">
        <v>9</v>
      </c>
      <c r="G56" s="99"/>
    </row>
    <row r="57" spans="2:26" ht="14.9" customHeight="1">
      <c r="C57" s="100" t="s">
        <v>18</v>
      </c>
      <c r="D57" s="191" t="s">
        <v>9</v>
      </c>
      <c r="G57" s="99"/>
    </row>
    <row r="58" spans="2:26" ht="14.9"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297</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200" t="s">
        <v>248</v>
      </c>
      <c r="C6" s="200"/>
      <c r="D6" s="200"/>
      <c r="E6" s="200"/>
      <c r="F6" s="200"/>
      <c r="G6" s="200"/>
      <c r="H6" s="200"/>
      <c r="I6" s="200"/>
      <c r="J6" s="200"/>
      <c r="K6" s="200"/>
      <c r="L6" s="200"/>
    </row>
    <row r="7" spans="1:60" ht="33.25" customHeight="1">
      <c r="B7" s="201" t="s">
        <v>24</v>
      </c>
      <c r="C7" s="201"/>
      <c r="D7" s="201"/>
      <c r="E7" s="201"/>
      <c r="F7" s="201"/>
      <c r="G7" s="201"/>
      <c r="H7" s="201"/>
      <c r="I7" s="201"/>
      <c r="J7" s="201"/>
      <c r="K7" s="201"/>
      <c r="L7" s="201"/>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t="s">
        <v>299</v>
      </c>
      <c r="L13" s="163" t="s">
        <v>300</v>
      </c>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2" t="s">
        <v>270</v>
      </c>
      <c r="D17" s="203"/>
      <c r="E17" s="203"/>
      <c r="F17" s="203"/>
      <c r="G17" s="204"/>
      <c r="K17" s="163"/>
      <c r="L17" s="163"/>
    </row>
    <row r="18" spans="3:12">
      <c r="C18" s="205"/>
      <c r="D18" s="206"/>
      <c r="E18" s="206"/>
      <c r="F18" s="206"/>
      <c r="G18" s="207"/>
      <c r="K18" s="163"/>
      <c r="L18" s="163"/>
    </row>
    <row r="19" spans="3:12">
      <c r="C19" s="208"/>
      <c r="D19" s="209"/>
      <c r="E19" s="209"/>
      <c r="F19" s="209"/>
      <c r="G19" s="210"/>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topLeftCell="A4" zoomScale="85" zoomScaleNormal="85" workbookViewId="0">
      <selection activeCell="E24" sqref="E24"/>
    </sheetView>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11" t="s">
        <v>42</v>
      </c>
      <c r="C5" s="211"/>
      <c r="D5" s="211"/>
      <c r="E5" s="211"/>
      <c r="F5" s="211"/>
      <c r="G5" s="211"/>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1" t="s">
        <v>43</v>
      </c>
      <c r="C7" s="171" t="s">
        <v>44</v>
      </c>
      <c r="D7" s="171" t="s">
        <v>45</v>
      </c>
      <c r="E7" s="171" t="s">
        <v>247</v>
      </c>
      <c r="F7" s="171" t="s">
        <v>46</v>
      </c>
      <c r="G7" s="171" t="s">
        <v>47</v>
      </c>
      <c r="H7" s="19"/>
      <c r="I7" s="19"/>
      <c r="J7" s="19"/>
      <c r="K7" s="19"/>
      <c r="L7" s="19"/>
      <c r="M7" s="19"/>
      <c r="N7" s="19"/>
      <c r="O7" s="19"/>
      <c r="P7" s="19"/>
      <c r="Q7" s="19"/>
      <c r="R7" s="19"/>
      <c r="S7" s="19"/>
      <c r="T7" s="19"/>
      <c r="U7" s="19"/>
      <c r="V7" s="19"/>
      <c r="W7" s="19"/>
      <c r="X7" s="19"/>
    </row>
    <row r="8" spans="1:64" ht="18.25" customHeight="1">
      <c r="B8" s="169">
        <v>1</v>
      </c>
      <c r="C8" s="170" t="s">
        <v>302</v>
      </c>
      <c r="D8" s="192" t="s">
        <v>207</v>
      </c>
      <c r="E8" s="90" t="s">
        <v>303</v>
      </c>
      <c r="F8" s="89" t="s">
        <v>298</v>
      </c>
      <c r="G8" s="168"/>
      <c r="H8" s="19"/>
      <c r="I8" s="19"/>
      <c r="J8" s="19"/>
      <c r="K8" s="19"/>
      <c r="L8" s="19"/>
      <c r="M8" s="19"/>
      <c r="N8" s="19"/>
      <c r="O8" s="19"/>
      <c r="P8" s="19"/>
      <c r="Q8" s="19"/>
      <c r="R8" s="19"/>
      <c r="S8" s="19"/>
      <c r="T8" s="19"/>
      <c r="U8" s="19"/>
      <c r="V8" s="19"/>
      <c r="W8" s="19"/>
      <c r="X8" s="19"/>
    </row>
    <row r="9" spans="1:64" ht="18.25" customHeight="1">
      <c r="B9" s="87">
        <v>2</v>
      </c>
      <c r="C9" s="88" t="s">
        <v>304</v>
      </c>
      <c r="D9" s="89" t="s">
        <v>233</v>
      </c>
      <c r="E9" s="90" t="s">
        <v>305</v>
      </c>
      <c r="F9" s="89" t="s">
        <v>306</v>
      </c>
      <c r="G9" s="168"/>
      <c r="H9" s="19"/>
      <c r="I9" s="19"/>
      <c r="J9" s="19"/>
      <c r="K9" s="19"/>
      <c r="L9" s="19"/>
      <c r="M9" s="19"/>
      <c r="N9" s="19"/>
      <c r="O9" s="19"/>
      <c r="P9" s="19"/>
      <c r="Q9" s="19"/>
      <c r="R9" s="19"/>
      <c r="S9" s="19"/>
      <c r="T9" s="19"/>
      <c r="U9" s="19"/>
      <c r="V9" s="19"/>
      <c r="W9" s="19"/>
      <c r="X9" s="19"/>
    </row>
    <row r="10" spans="1:64" ht="18.25" customHeight="1">
      <c r="B10" s="87">
        <v>3</v>
      </c>
      <c r="C10" s="88" t="s">
        <v>307</v>
      </c>
      <c r="D10" s="89" t="s">
        <v>233</v>
      </c>
      <c r="E10" s="90" t="s">
        <v>308</v>
      </c>
      <c r="F10" s="89" t="s">
        <v>309</v>
      </c>
      <c r="G10" s="168"/>
      <c r="H10" s="19"/>
      <c r="I10" s="19"/>
      <c r="J10" s="19"/>
      <c r="K10" s="19"/>
      <c r="L10" s="19"/>
      <c r="M10" s="19"/>
      <c r="N10" s="19"/>
      <c r="O10" s="19"/>
      <c r="P10" s="19"/>
      <c r="Q10" s="19"/>
      <c r="R10" s="19"/>
      <c r="S10" s="19"/>
      <c r="T10" s="19"/>
      <c r="U10" s="19"/>
      <c r="V10" s="19"/>
      <c r="W10" s="19"/>
      <c r="X10" s="19"/>
    </row>
    <row r="11" spans="1:64" ht="18.25" customHeight="1">
      <c r="B11" s="87">
        <v>4</v>
      </c>
      <c r="C11" s="88" t="s">
        <v>310</v>
      </c>
      <c r="D11" s="89" t="s">
        <v>233</v>
      </c>
      <c r="E11" s="90" t="s">
        <v>311</v>
      </c>
      <c r="F11" s="89" t="s">
        <v>312</v>
      </c>
      <c r="G11" s="168"/>
      <c r="H11" s="19"/>
      <c r="I11" s="19"/>
      <c r="J11" s="19"/>
      <c r="K11" s="19"/>
      <c r="L11" s="19"/>
      <c r="M11" s="19"/>
      <c r="N11" s="19"/>
      <c r="O11" s="19"/>
      <c r="P11" s="19"/>
      <c r="Q11" s="19"/>
      <c r="R11" s="19"/>
      <c r="S11" s="19"/>
      <c r="T11" s="19"/>
      <c r="U11" s="19"/>
      <c r="V11" s="19"/>
      <c r="W11" s="19"/>
      <c r="X11" s="19"/>
    </row>
    <row r="12" spans="1:64" ht="18.25" customHeight="1">
      <c r="B12" s="87">
        <v>5</v>
      </c>
      <c r="C12" s="88" t="s">
        <v>313</v>
      </c>
      <c r="D12" s="89" t="s">
        <v>233</v>
      </c>
      <c r="E12" s="90" t="s">
        <v>314</v>
      </c>
      <c r="F12" s="89" t="s">
        <v>315</v>
      </c>
      <c r="G12" s="168"/>
      <c r="H12" s="19"/>
      <c r="I12" s="19"/>
      <c r="J12" s="19"/>
      <c r="K12" s="19"/>
      <c r="L12" s="19"/>
      <c r="M12" s="19"/>
      <c r="N12" s="19"/>
      <c r="O12" s="19"/>
      <c r="P12" s="19"/>
      <c r="Q12" s="19"/>
      <c r="R12" s="19"/>
      <c r="S12" s="19"/>
      <c r="T12" s="19"/>
      <c r="U12" s="19"/>
      <c r="V12" s="19"/>
      <c r="W12" s="19"/>
      <c r="X12" s="19"/>
    </row>
    <row r="13" spans="1:64" ht="18.25" customHeight="1">
      <c r="B13" s="87">
        <v>6</v>
      </c>
      <c r="C13" s="88" t="s">
        <v>316</v>
      </c>
      <c r="D13" s="89" t="s">
        <v>233</v>
      </c>
      <c r="E13" s="90" t="s">
        <v>317</v>
      </c>
      <c r="F13" s="89" t="s">
        <v>318</v>
      </c>
      <c r="G13" s="168"/>
      <c r="H13" s="19"/>
      <c r="I13" s="19"/>
      <c r="J13" s="19"/>
      <c r="K13" s="19"/>
      <c r="L13" s="19"/>
      <c r="M13" s="19"/>
      <c r="N13" s="19"/>
      <c r="O13" s="19"/>
      <c r="P13" s="19"/>
      <c r="Q13" s="19"/>
      <c r="R13" s="19"/>
      <c r="S13" s="19"/>
      <c r="U13" s="19"/>
      <c r="V13" s="19"/>
      <c r="W13" s="19"/>
      <c r="X13" s="19"/>
    </row>
    <row r="14" spans="1:64" ht="18.25" customHeight="1">
      <c r="B14" s="87">
        <v>7</v>
      </c>
      <c r="C14" s="88" t="s">
        <v>319</v>
      </c>
      <c r="D14" s="89" t="s">
        <v>233</v>
      </c>
      <c r="E14" s="90" t="s">
        <v>320</v>
      </c>
      <c r="F14" s="89" t="s">
        <v>321</v>
      </c>
      <c r="G14" s="168"/>
      <c r="H14" s="19"/>
      <c r="I14" s="19"/>
      <c r="J14" s="19"/>
      <c r="K14" s="19"/>
      <c r="L14" s="19"/>
      <c r="M14" s="19"/>
      <c r="N14" s="19"/>
      <c r="O14" s="19"/>
      <c r="P14" s="19"/>
      <c r="Q14" s="19"/>
      <c r="R14" s="19"/>
      <c r="S14" s="19"/>
      <c r="T14" s="19"/>
      <c r="U14" s="19"/>
      <c r="V14" s="19"/>
      <c r="W14" s="19"/>
      <c r="X14" s="19"/>
    </row>
    <row r="15" spans="1:64" ht="18.25" customHeight="1">
      <c r="B15" s="87">
        <v>8</v>
      </c>
      <c r="C15" s="88" t="s">
        <v>322</v>
      </c>
      <c r="D15" s="89" t="s">
        <v>233</v>
      </c>
      <c r="E15" s="90" t="s">
        <v>323</v>
      </c>
      <c r="F15" s="89" t="s">
        <v>324</v>
      </c>
      <c r="G15" s="168"/>
      <c r="H15" s="19"/>
      <c r="I15" s="19"/>
      <c r="J15" s="19"/>
      <c r="K15" s="19"/>
      <c r="L15" s="19"/>
      <c r="M15" s="19"/>
      <c r="N15" s="19"/>
      <c r="O15" s="19"/>
      <c r="P15" s="19"/>
      <c r="Q15" s="19"/>
      <c r="R15" s="19"/>
      <c r="S15" s="19"/>
      <c r="T15" s="19"/>
      <c r="U15" s="19"/>
      <c r="V15" s="19"/>
      <c r="W15" s="19"/>
      <c r="X15" s="19"/>
    </row>
    <row r="16" spans="1:64" ht="18.25" customHeight="1">
      <c r="B16" s="87">
        <v>9</v>
      </c>
      <c r="C16" s="88" t="s">
        <v>325</v>
      </c>
      <c r="D16" s="89" t="s">
        <v>233</v>
      </c>
      <c r="E16" s="90" t="s">
        <v>326</v>
      </c>
      <c r="F16" s="89" t="s">
        <v>327</v>
      </c>
      <c r="G16" s="168"/>
      <c r="H16" s="19"/>
      <c r="I16" s="19"/>
      <c r="J16" s="19"/>
      <c r="K16" s="19"/>
      <c r="L16" s="19"/>
      <c r="M16" s="19"/>
      <c r="N16" s="19"/>
      <c r="O16" s="19"/>
      <c r="P16" s="19"/>
      <c r="Q16" s="19"/>
      <c r="R16" s="19"/>
      <c r="S16" s="19"/>
      <c r="T16" s="19"/>
      <c r="U16" s="19"/>
      <c r="V16" s="19"/>
      <c r="W16" s="19"/>
      <c r="X16" s="19"/>
    </row>
    <row r="17" spans="2:24" ht="18.25" customHeight="1">
      <c r="B17" s="87">
        <v>10</v>
      </c>
      <c r="C17" s="88" t="s">
        <v>328</v>
      </c>
      <c r="D17" s="89" t="s">
        <v>233</v>
      </c>
      <c r="E17" s="90" t="s">
        <v>329</v>
      </c>
      <c r="F17" s="89" t="s">
        <v>330</v>
      </c>
      <c r="G17" s="168"/>
      <c r="H17" s="19"/>
      <c r="I17" s="19"/>
      <c r="J17" s="19"/>
      <c r="K17" s="19"/>
      <c r="L17" s="19"/>
      <c r="M17" s="19"/>
      <c r="N17" s="19"/>
      <c r="O17" s="19"/>
      <c r="P17" s="19"/>
      <c r="Q17" s="19"/>
      <c r="R17" s="19"/>
      <c r="S17" s="19"/>
      <c r="T17" s="19"/>
      <c r="U17" s="19"/>
      <c r="V17" s="19"/>
      <c r="W17" s="19"/>
      <c r="X17" s="19"/>
    </row>
    <row r="18" spans="2:24" ht="18.25" customHeight="1">
      <c r="B18" s="87">
        <v>11</v>
      </c>
      <c r="C18" s="193" t="s">
        <v>331</v>
      </c>
      <c r="D18" s="89" t="s">
        <v>233</v>
      </c>
      <c r="E18" s="90" t="s">
        <v>332</v>
      </c>
      <c r="F18" s="89" t="s">
        <v>333</v>
      </c>
      <c r="G18" s="168"/>
      <c r="H18" s="19"/>
      <c r="I18" s="19"/>
      <c r="J18" s="19"/>
      <c r="K18" s="19"/>
      <c r="L18" s="19"/>
      <c r="M18" s="19"/>
      <c r="N18" s="19"/>
      <c r="O18" s="19"/>
      <c r="P18" s="19"/>
      <c r="Q18" s="19"/>
      <c r="R18" s="19"/>
      <c r="S18" s="19"/>
      <c r="T18" s="19"/>
      <c r="U18" s="19"/>
      <c r="V18" s="19"/>
      <c r="W18" s="19"/>
      <c r="X18" s="19"/>
    </row>
    <row r="19" spans="2:24" ht="18.25" customHeight="1">
      <c r="B19" s="87">
        <v>12</v>
      </c>
      <c r="C19" s="88" t="s">
        <v>334</v>
      </c>
      <c r="D19" s="89" t="s">
        <v>233</v>
      </c>
      <c r="E19" s="90" t="s">
        <v>335</v>
      </c>
      <c r="F19" s="89" t="s">
        <v>336</v>
      </c>
      <c r="G19" s="168"/>
      <c r="H19" s="19"/>
      <c r="I19" s="19"/>
      <c r="J19" s="19"/>
      <c r="K19" s="19"/>
      <c r="L19" s="19"/>
      <c r="M19" s="19"/>
      <c r="N19" s="19"/>
      <c r="O19" s="19"/>
      <c r="P19" s="19"/>
      <c r="Q19" s="19"/>
      <c r="R19" s="19"/>
      <c r="S19" s="19"/>
      <c r="T19" s="19"/>
      <c r="U19" s="19"/>
      <c r="V19" s="19"/>
      <c r="W19" s="19"/>
      <c r="X19" s="19"/>
    </row>
    <row r="20" spans="2:24" ht="18.25" customHeight="1">
      <c r="B20" s="87">
        <v>13</v>
      </c>
      <c r="C20" s="88" t="s">
        <v>337</v>
      </c>
      <c r="D20" s="89" t="s">
        <v>233</v>
      </c>
      <c r="E20" s="90" t="s">
        <v>338</v>
      </c>
      <c r="F20" s="89" t="s">
        <v>339</v>
      </c>
      <c r="G20" s="168"/>
      <c r="H20" s="19"/>
      <c r="I20" s="19"/>
      <c r="J20" s="19"/>
      <c r="K20" s="19"/>
      <c r="L20" s="19"/>
      <c r="M20" s="19"/>
      <c r="N20" s="19"/>
      <c r="O20" s="19"/>
      <c r="P20" s="19"/>
      <c r="Q20" s="19"/>
      <c r="R20" s="19"/>
      <c r="S20" s="19"/>
      <c r="T20" s="19"/>
      <c r="U20" s="19"/>
      <c r="V20" s="19"/>
      <c r="W20" s="19"/>
      <c r="X20" s="19"/>
    </row>
    <row r="21" spans="2:24" ht="18.25" customHeight="1">
      <c r="B21" s="87">
        <v>14</v>
      </c>
      <c r="C21" s="88" t="s">
        <v>340</v>
      </c>
      <c r="D21" s="89" t="s">
        <v>226</v>
      </c>
      <c r="E21" s="90" t="s">
        <v>341</v>
      </c>
      <c r="F21" s="89" t="s">
        <v>342</v>
      </c>
      <c r="G21" s="168"/>
      <c r="H21" s="19"/>
      <c r="I21" s="19"/>
      <c r="J21" s="19"/>
      <c r="K21" s="19"/>
      <c r="L21" s="19"/>
      <c r="M21" s="19"/>
      <c r="N21" s="19"/>
      <c r="O21" s="19"/>
      <c r="P21" s="19"/>
      <c r="Q21" s="19"/>
      <c r="R21" s="19"/>
      <c r="S21" s="19"/>
      <c r="T21" s="19"/>
      <c r="U21" s="19"/>
      <c r="V21" s="19"/>
      <c r="W21" s="19"/>
      <c r="X21" s="19"/>
    </row>
    <row r="22" spans="2:24" ht="18.25" customHeight="1">
      <c r="B22" s="87">
        <v>15</v>
      </c>
      <c r="C22" s="88"/>
      <c r="D22" s="89"/>
      <c r="E22" s="90"/>
      <c r="F22" s="89"/>
      <c r="G22" s="168"/>
      <c r="H22" s="19"/>
      <c r="I22" s="19"/>
      <c r="J22" s="19"/>
      <c r="K22" s="19"/>
      <c r="L22" s="19"/>
      <c r="M22" s="19"/>
      <c r="N22" s="19"/>
      <c r="O22" s="19"/>
      <c r="P22" s="19"/>
      <c r="Q22" s="19"/>
      <c r="R22" s="19"/>
      <c r="S22" s="19"/>
      <c r="T22" s="19"/>
      <c r="U22" s="19"/>
      <c r="V22" s="19"/>
      <c r="W22" s="19"/>
      <c r="X22" s="19"/>
    </row>
    <row r="23" spans="2:24" ht="18.25"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5"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5"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5"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5"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5"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14</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14</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0</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NO</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815" priority="2">
      <formula>LEN(TRIM(F44))&gt;0</formula>
    </cfRule>
  </conditionalFormatting>
  <conditionalFormatting sqref="D52">
    <cfRule type="cellIs" dxfId="814" priority="3" operator="equal">
      <formula>"SI"</formula>
    </cfRule>
    <cfRule type="cellIs" dxfId="813"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2" t="s">
        <v>55</v>
      </c>
      <c r="C11" s="213"/>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148</v>
      </c>
      <c r="H12" s="67">
        <f ca="1">IF(($G$15+$K$15)=0,0,G12/($G$15+$K$15))</f>
        <v>0.52857142857142858</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20</v>
      </c>
      <c r="H13" s="67">
        <f ca="1">IF(($G$15+$K$15)=0,0,G13/($G$15+$K$15))</f>
        <v>7.1428571428571425E-2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112</v>
      </c>
      <c r="H14" s="67">
        <f ca="1">IF(($G$15+$K$15)=0,0,G14/($G$15+$K$15))</f>
        <v>0.4</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280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https://www.comunidad.madrid/transparencia</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Qué es transparencia</v>
      </c>
      <c r="C20" s="140" t="str">
        <f>IF( ISBLANK('03.Muestra'!$E9),"",'03.Muestra'!$E9)</f>
        <v>https://www.comunidad.madrid/transparencia/que-es-transparencia</v>
      </c>
      <c r="D20" s="164" t="s">
        <v>61</v>
      </c>
      <c r="E20" s="133" t="str">
        <f>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3</v>
      </c>
      <c r="J20" s="147">
        <f ca="1">COUNTIF($D19:INDIRECT("$D" &amp;  SUM(ROW()-1,'03.Muestra'!$D$45)-1),J19)</f>
        <v>11</v>
      </c>
      <c r="K20" s="147">
        <f ca="1">IF('03.Muestra'!$D$45=0,0,COUNTBLANK($D19:INDIRECT("$D" &amp;  SUM(ROW()-1,'03.Muestra'!$D$45)-1)))</f>
        <v>0</v>
      </c>
      <c r="L20" s="19"/>
    </row>
    <row r="21" spans="2:30" ht="12" customHeight="1">
      <c r="B21" s="140" t="str">
        <f>IF( ISBLANK('03.Muestra'!$C10),"",'03.Muestra'!$C10)</f>
        <v>Registro de solicitudes</v>
      </c>
      <c r="C21" s="140" t="str">
        <f>IF( ISBLANK('03.Muestra'!$E10),"",'03.Muestra'!$E10)</f>
        <v>https://www.comunidad.madrid/transparencia/registro-solicitudes-y-reclamaciones-ambito-transparencia</v>
      </c>
      <c r="D21" s="164" t="s">
        <v>61</v>
      </c>
      <c r="E21" s="133" t="str">
        <f>IF(D21&lt;&gt;"",IF(AND(B21&lt;&gt;"",C21&lt;&gt;""),"","ERR"),"")</f>
        <v/>
      </c>
      <c r="F21" s="19"/>
      <c r="G21" s="19"/>
      <c r="H21" s="19"/>
      <c r="I21" s="19"/>
      <c r="J21" s="19"/>
      <c r="K21" s="19"/>
    </row>
    <row r="22" spans="2:30" ht="12" customHeight="1">
      <c r="B22" s="140" t="str">
        <f>IF( ISBLANK('03.Muestra'!$C11),"",'03.Muestra'!$C11)</f>
        <v>Institución y funcionamiento</v>
      </c>
      <c r="C22" s="140" t="str">
        <f>IF( ISBLANK('03.Muestra'!$E11),"",'03.Muestra'!$E11)</f>
        <v>https://www.comunidad.madrid/transparencia/institucion-y-su-funcionamiento</v>
      </c>
      <c r="D22" s="164" t="s">
        <v>61</v>
      </c>
      <c r="E22" s="133" t="str">
        <f>IF(D22&lt;&gt;"",IF(AND(B22&lt;&gt;"",C22&lt;&gt;""),"","ERR"),"")</f>
        <v/>
      </c>
      <c r="F22" s="19"/>
      <c r="G22" s="19"/>
      <c r="H22" s="19"/>
      <c r="I22" s="19"/>
      <c r="K22" s="148" t="s">
        <v>71</v>
      </c>
      <c r="L22" s="149" t="s">
        <v>72</v>
      </c>
    </row>
    <row r="23" spans="2:30" ht="12" customHeight="1">
      <c r="B23" s="140" t="str">
        <f>IF( ISBLANK('03.Muestra'!$C12),"",'03.Muestra'!$C12)</f>
        <v>Relaciones sindicales</v>
      </c>
      <c r="C23" s="140" t="str">
        <f>IF( ISBLANK('03.Muestra'!$E12),"",'03.Muestra'!$E12)</f>
        <v>https://www.comunidad.madrid/transparencia/relaciones-sindicales</v>
      </c>
      <c r="D23" s="164" t="s">
        <v>61</v>
      </c>
      <c r="E23" s="133" t="str">
        <f>IF(D23&lt;&gt;"",IF(AND(B23&lt;&gt;"",C23&lt;&gt;""),"","ERR"),"")</f>
        <v/>
      </c>
      <c r="F23" s="150"/>
      <c r="G23" s="19"/>
      <c r="H23" s="19"/>
      <c r="I23" s="19"/>
      <c r="K23" s="148" t="s">
        <v>73</v>
      </c>
      <c r="L23" s="149" t="s">
        <v>74</v>
      </c>
    </row>
    <row r="24" spans="2:30" ht="12" customHeight="1">
      <c r="B24" s="140" t="str">
        <f>IF( ISBLANK('03.Muestra'!$C13),"",'03.Muestra'!$C13)</f>
        <v>Procedimientos y Servicios</v>
      </c>
      <c r="C24" s="140" t="str">
        <f>IF( ISBLANK('03.Muestra'!$E13),"",'03.Muestra'!$E13)</f>
        <v>https://www.comunidad.madrid/transparencia/inventario-procedimientos-y-servicios-comunidad</v>
      </c>
      <c r="D24" s="164" t="s">
        <v>61</v>
      </c>
      <c r="E24" s="133" t="str">
        <f t="shared" ref="E24:E53" si="0">IF(D24&lt;&gt;"",IF(AND(B24&lt;&gt;"",C24&lt;&gt;""),"","ERR"),"")</f>
        <v/>
      </c>
      <c r="F24" s="19"/>
      <c r="G24" s="19"/>
      <c r="H24" s="19"/>
      <c r="I24" s="19"/>
      <c r="K24" s="148" t="s">
        <v>75</v>
      </c>
      <c r="L24" s="149" t="s">
        <v>76</v>
      </c>
      <c r="AD24" s="19"/>
    </row>
    <row r="25" spans="2:30" ht="12" customHeight="1">
      <c r="B25" s="140" t="str">
        <f>IF( ISBLANK('03.Muestra'!$C14),"",'03.Muestra'!$C14)</f>
        <v>Cartas de servicios</v>
      </c>
      <c r="C25" s="140" t="str">
        <f>IF( ISBLANK('03.Muestra'!$E14),"",'03.Muestra'!$E14)</f>
        <v>https://www.comunidad.madrid/transparencia/servicios-procedimientos/cartas-servicios</v>
      </c>
      <c r="D25" s="164" t="s">
        <v>64</v>
      </c>
      <c r="E25" s="133" t="str">
        <f t="shared" si="0"/>
        <v/>
      </c>
      <c r="F25" s="19"/>
      <c r="G25" s="19"/>
      <c r="H25" s="19"/>
      <c r="I25" s="19"/>
      <c r="J25" s="19"/>
      <c r="K25" s="19"/>
      <c r="L25" s="19"/>
      <c r="AD25" s="19"/>
    </row>
    <row r="26" spans="2:30" ht="12" customHeight="1">
      <c r="B26" s="140" t="str">
        <f>IF( ISBLANK('03.Muestra'!$C15),"",'03.Muestra'!$C15)</f>
        <v>Presupuestos</v>
      </c>
      <c r="C26" s="140" t="str">
        <f>IF( ISBLANK('03.Muestra'!$E15),"",'03.Muestra'!$E15)</f>
        <v>https://www.comunidad.madrid/transparencia/presupuestos-0</v>
      </c>
      <c r="D26" s="164" t="s">
        <v>61</v>
      </c>
      <c r="E26" s="133" t="str">
        <f t="shared" si="0"/>
        <v/>
      </c>
      <c r="F26" s="19"/>
      <c r="G26" s="19"/>
      <c r="H26" s="19"/>
      <c r="I26" s="19"/>
      <c r="J26" s="19"/>
      <c r="K26" s="19"/>
      <c r="L26" s="19"/>
      <c r="AD26" s="19"/>
    </row>
    <row r="27" spans="2:30" ht="12" customHeight="1">
      <c r="B27" s="140" t="str">
        <f>IF( ISBLANK('03.Muestra'!$C16),"",'03.Muestra'!$C16)</f>
        <v>Datos estadísticos</v>
      </c>
      <c r="C27" s="140" t="str">
        <f>IF( ISBLANK('03.Muestra'!$E16),"",'03.Muestra'!$E16)</f>
        <v>https://www.comunidad.madrid/transparencia/presupuestos-contratos-subvenciones/datos-estadisticos</v>
      </c>
      <c r="D27" s="164" t="s">
        <v>61</v>
      </c>
      <c r="E27" s="133" t="str">
        <f t="shared" si="0"/>
        <v/>
      </c>
      <c r="F27" s="19"/>
      <c r="G27" s="19"/>
      <c r="H27" s="19"/>
      <c r="I27" s="19"/>
      <c r="J27" s="19"/>
      <c r="Q27" s="19"/>
      <c r="R27" s="19"/>
      <c r="S27" s="19"/>
      <c r="T27" s="19"/>
      <c r="U27" s="19"/>
      <c r="AD27" s="19"/>
    </row>
    <row r="28" spans="2:30" ht="12" customHeight="1">
      <c r="B28" s="140" t="str">
        <f>IF( ISBLANK('03.Muestra'!$C17),"",'03.Muestra'!$C17)</f>
        <v>Financiación y tributos</v>
      </c>
      <c r="C28" s="140" t="str">
        <f>IF( ISBLANK('03.Muestra'!$E17),"",'03.Muestra'!$E17)</f>
        <v>https://www.comunidad.madrid/transparencia/financiacion-y-tributos-0</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Consulta pública</v>
      </c>
      <c r="C29" s="140" t="str">
        <f>IF( ISBLANK('03.Muestra'!$E18),"",'03.Muestra'!$E18)</f>
        <v>https://www.comunidad.madrid/transparencia/normativa-planificacion/consulta-publica</v>
      </c>
      <c r="D29" s="164" t="s">
        <v>64</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
      </c>
      <c r="C109" s="140" t="str">
        <f>IF( ISBLANK('03.Muestra'!$E22),"",'03.Muestra'!$E22)</f>
        <v/>
      </c>
      <c r="D109" s="164"/>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
      </c>
      <c r="C147" s="140" t="str">
        <f>IF( ISBLANK('03.Muestra'!$E22),"",'03.Muestra'!$E22)</f>
        <v/>
      </c>
      <c r="D147" s="164"/>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Ordenación</v>
      </c>
      <c r="C183" s="140" t="str">
        <f>IF( ISBLANK('03.Muestra'!$E20),"",'03.Muestra'!$E20)</f>
        <v>https://www.comunidad.madrid/transparencia/informacion-materia-ordenacion-del-territorio</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Aviso legal</v>
      </c>
      <c r="C184" s="140" t="str">
        <f>IF( ISBLANK('03.Muestra'!$E21),"",'03.Muestra'!$E21)</f>
        <v>https://www.comunidad.madrid/transparencia/aviso-legal</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
      </c>
      <c r="C185" s="140" t="str">
        <f>IF( ISBLANK('03.Muestra'!$E22),"",'03.Muestra'!$E22)</f>
        <v/>
      </c>
      <c r="D185" s="164"/>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Ordenación</v>
      </c>
      <c r="C221" s="140" t="str">
        <f>IF( ISBLANK('03.Muestra'!$E20),"",'03.Muestra'!$E20)</f>
        <v>https://www.comunidad.madrid/transparencia/informacion-materia-ordenacion-del-territorio</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Aviso legal</v>
      </c>
      <c r="C222" s="140" t="str">
        <f>IF( ISBLANK('03.Muestra'!$E21),"",'03.Muestra'!$E21)</f>
        <v>https://www.comunidad.madrid/transparencia/aviso-legal</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
      </c>
      <c r="C223" s="140" t="str">
        <f>IF( ISBLANK('03.Muestra'!$E22),"",'03.Muestra'!$E22)</f>
        <v/>
      </c>
      <c r="D223" s="164"/>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3</v>
      </c>
      <c r="J248" s="147">
        <f ca="1">COUNTIF($D247:INDIRECT("$D" &amp;  SUM(ROW()-1,'03.Muestra'!$D$45)-1),J247)</f>
        <v>11</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61</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61</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61</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61</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61</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Ordenación</v>
      </c>
      <c r="C259" s="140" t="str">
        <f>IF( ISBLANK('03.Muestra'!$E20),"",'03.Muestra'!$E20)</f>
        <v>https://www.comunidad.madrid/transparencia/informacion-materia-ordenacion-del-territorio</v>
      </c>
      <c r="D259" s="164" t="s">
        <v>61</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Aviso legal</v>
      </c>
      <c r="C260" s="140" t="str">
        <f>IF( ISBLANK('03.Muestra'!$E21),"",'03.Muestra'!$E21)</f>
        <v>https://www.comunidad.madrid/transparencia/aviso-legal</v>
      </c>
      <c r="D260" s="164" t="s">
        <v>61</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
      </c>
      <c r="C261" s="140" t="str">
        <f>IF( ISBLANK('03.Muestra'!$E22),"",'03.Muestra'!$E22)</f>
        <v/>
      </c>
      <c r="D261" s="164"/>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Ordenación</v>
      </c>
      <c r="C297" s="140" t="str">
        <f>IF( ISBLANK('03.Muestra'!$E20),"",'03.Muestra'!$E20)</f>
        <v>https://www.comunidad.madrid/transparencia/informacion-materia-ordenacion-del-territorio</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Aviso legal</v>
      </c>
      <c r="C298" s="140" t="str">
        <f>IF( ISBLANK('03.Muestra'!$E21),"",'03.Muestra'!$E21)</f>
        <v>https://www.comunidad.madrid/transparencia/aviso-legal</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
      </c>
      <c r="C299" s="140" t="str">
        <f>IF( ISBLANK('03.Muestra'!$E22),"",'03.Muestra'!$E22)</f>
        <v/>
      </c>
      <c r="D299" s="164"/>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Ordenación</v>
      </c>
      <c r="C335" s="140" t="str">
        <f>IF( ISBLANK('03.Muestra'!$E20),"",'03.Muestra'!$E20)</f>
        <v>https://www.comunidad.madrid/transparencia/informacion-materia-ordenacion-del-territorio</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Aviso legal</v>
      </c>
      <c r="C336" s="140" t="str">
        <f>IF( ISBLANK('03.Muestra'!$E21),"",'03.Muestra'!$E21)</f>
        <v>https://www.comunidad.madrid/transparencia/aviso-legal</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
      </c>
      <c r="C337" s="140" t="str">
        <f>IF( ISBLANK('03.Muestra'!$E22),"",'03.Muestra'!$E22)</f>
        <v/>
      </c>
      <c r="D337" s="164"/>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Ordenación</v>
      </c>
      <c r="C373" s="140" t="str">
        <f>IF( ISBLANK('03.Muestra'!$E20),"",'03.Muestra'!$E20)</f>
        <v>https://www.comunidad.madrid/transparencia/informacion-materia-ordenacion-del-territorio</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Aviso legal</v>
      </c>
      <c r="C374" s="140" t="str">
        <f>IF( ISBLANK('03.Muestra'!$E21),"",'03.Muestra'!$E21)</f>
        <v>https://www.comunidad.madrid/transparencia/aviso-legal</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
      </c>
      <c r="C375" s="140" t="str">
        <f>IF( ISBLANK('03.Muestra'!$E22),"",'03.Muestra'!$E22)</f>
        <v/>
      </c>
      <c r="D375" s="164"/>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https://www.comunidad.madrid/transparencia</v>
      </c>
      <c r="D399" s="164"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Qué es transparencia</v>
      </c>
      <c r="C400" s="140" t="str">
        <f>IF( ISBLANK('03.Muestra'!$E9),"",'03.Muestra'!$E9)</f>
        <v>https://www.comunidad.madrid/transparencia/que-es-transparencia</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14</v>
      </c>
      <c r="I400" s="147">
        <f ca="1">COUNTIF($D399:INDIRECT("$D" &amp;  SUM(ROW()-1,'03.Muestra'!$D$45)-1),I399)</f>
        <v>0</v>
      </c>
      <c r="J400" s="147">
        <f ca="1">COUNTIF($D399:INDIRECT("$D" &amp;  SUM(ROW()-1,'03.Muestra'!$D$45)-1),J399)</f>
        <v>0</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Registro de solicitudes</v>
      </c>
      <c r="C401" s="140" t="str">
        <f>IF( ISBLANK('03.Muestra'!$E10),"",'03.Muestra'!$E10)</f>
        <v>https://www.comunidad.madrid/transparencia/registro-solicitudes-y-reclamaciones-ambito-transparencia</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Institución y funcionamiento</v>
      </c>
      <c r="C402" s="140" t="str">
        <f>IF( ISBLANK('03.Muestra'!$E11),"",'03.Muestra'!$E11)</f>
        <v>https://www.comunidad.madrid/transparencia/institucion-y-su-funcionamiento</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Relaciones sindicales</v>
      </c>
      <c r="C403" s="140" t="str">
        <f>IF( ISBLANK('03.Muestra'!$E12),"",'03.Muestra'!$E12)</f>
        <v>https://www.comunidad.madrid/transparencia/relaciones-sindicales</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Procedimientos y Servicios</v>
      </c>
      <c r="C404" s="140" t="str">
        <f>IF( ISBLANK('03.Muestra'!$E13),"",'03.Muestra'!$E13)</f>
        <v>https://www.comunidad.madrid/transparencia/inventario-procedimientos-y-servicios-comunidad</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Cartas de servicios</v>
      </c>
      <c r="C405" s="140" t="str">
        <f>IF( ISBLANK('03.Muestra'!$E14),"",'03.Muestra'!$E14)</f>
        <v>https://www.comunidad.madrid/transparencia/servicios-procedimientos/cartas-servicios</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Presupuestos</v>
      </c>
      <c r="C406" s="140" t="str">
        <f>IF( ISBLANK('03.Muestra'!$E15),"",'03.Muestra'!$E15)</f>
        <v>https://www.comunidad.madrid/transparencia/presupuestos-0</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Datos estadísticos</v>
      </c>
      <c r="C407" s="140" t="str">
        <f>IF( ISBLANK('03.Muestra'!$E16),"",'03.Muestra'!$E16)</f>
        <v>https://www.comunidad.madrid/transparencia/presupuestos-contratos-subvenciones/datos-estadisticos</v>
      </c>
      <c r="D407" s="164" t="s">
        <v>73</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Financiación y tributos</v>
      </c>
      <c r="C408" s="140" t="str">
        <f>IF( ISBLANK('03.Muestra'!$E17),"",'03.Muestra'!$E17)</f>
        <v>https://www.comunidad.madrid/transparencia/financiacion-y-tributos-0</v>
      </c>
      <c r="D408" s="164"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Consulta pública</v>
      </c>
      <c r="C409" s="140" t="str">
        <f>IF( ISBLANK('03.Muestra'!$E18),"",'03.Muestra'!$E18)</f>
        <v>https://www.comunidad.madrid/transparencia/normativa-planificacion/consulta-publica</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Plan normativo</v>
      </c>
      <c r="C410" s="140" t="str">
        <f>IF( ISBLANK('03.Muestra'!$E19),"",'03.Muestra'!$E19)</f>
        <v>https://www.comunidad.madrid/transparencia/plan-normativo</v>
      </c>
      <c r="D410" s="164" t="s">
        <v>73</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Ordenación</v>
      </c>
      <c r="C411" s="140" t="str">
        <f>IF( ISBLANK('03.Muestra'!$E20),"",'03.Muestra'!$E20)</f>
        <v>https://www.comunidad.madrid/transparencia/informacion-materia-ordenacion-del-territorio</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Aviso legal</v>
      </c>
      <c r="C412" s="140" t="str">
        <f>IF( ISBLANK('03.Muestra'!$E21),"",'03.Muestra'!$E21)</f>
        <v>https://www.comunidad.madrid/transparencia/aviso-legal</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
      </c>
      <c r="C413" s="140" t="str">
        <f>IF( ISBLANK('03.Muestra'!$E22),"",'03.Muestra'!$E22)</f>
        <v/>
      </c>
      <c r="D413" s="164"/>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
      </c>
      <c r="C414" s="140" t="str">
        <f>IF( ISBLANK('03.Muestra'!$E23),"",'03.Muestra'!$E23)</f>
        <v/>
      </c>
      <c r="D414" s="190"/>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https://www.comunidad.madrid/transparencia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Qué es transparencia</v>
      </c>
      <c r="C438" s="140" t="str">
        <f>IF( ISBLANK('03.Muestra'!$E9),"",'03.Muestra'!$E9)</f>
        <v>https://www.comunidad.madrid/transparencia/que-es-transparencia</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Registro de solicitudes</v>
      </c>
      <c r="C439" s="140" t="str">
        <f>IF( ISBLANK('03.Muestra'!$E10),"",'03.Muestra'!$E10)</f>
        <v>https://www.comunidad.madrid/transparencia/registro-solicitudes-y-reclamaciones-ambito-transparencia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Institución y funcionamiento</v>
      </c>
      <c r="C440" s="140" t="str">
        <f>IF( ISBLANK('03.Muestra'!$E11),"",'03.Muestra'!$E11)</f>
        <v>https://www.comunidad.madrid/transparencia/institucion-y-su-funcionamiento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Relaciones sindicales</v>
      </c>
      <c r="C441" s="140" t="str">
        <f>IF( ISBLANK('03.Muestra'!$E12),"",'03.Muestra'!$E12)</f>
        <v>https://www.comunidad.madrid/transparencia/relaciones-sindicales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Procedimientos y Servicios</v>
      </c>
      <c r="C442" s="140" t="str">
        <f>IF( ISBLANK('03.Muestra'!$E13),"",'03.Muestra'!$E13)</f>
        <v>https://www.comunidad.madrid/transparencia/inventario-procedimientos-y-servicios-comunidad</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Cartas de servicios</v>
      </c>
      <c r="C443" s="140" t="str">
        <f>IF( ISBLANK('03.Muestra'!$E14),"",'03.Muestra'!$E14)</f>
        <v>https://www.comunidad.madrid/transparencia/servicios-procedimientos/cartas-servicios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Presupuestos</v>
      </c>
      <c r="C444" s="140" t="str">
        <f>IF( ISBLANK('03.Muestra'!$E15),"",'03.Muestra'!$E15)</f>
        <v>https://www.comunidad.madrid/transparencia/presupuestos-0</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Datos estadísticos</v>
      </c>
      <c r="C445" s="140" t="str">
        <f>IF( ISBLANK('03.Muestra'!$E16),"",'03.Muestra'!$E16)</f>
        <v>https://www.comunidad.madrid/transparencia/presupuestos-contratos-subvenciones/datos-estadisticos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Financiación y tributos</v>
      </c>
      <c r="C446" s="140" t="str">
        <f>IF( ISBLANK('03.Muestra'!$E17),"",'03.Muestra'!$E17)</f>
        <v>https://www.comunidad.madrid/transparencia/financiacion-y-tributos-0</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Consulta pública</v>
      </c>
      <c r="C447" s="140" t="str">
        <f>IF( ISBLANK('03.Muestra'!$E18),"",'03.Muestra'!$E18)</f>
        <v>https://www.comunidad.madrid/transparencia/normativa-planificacion/consulta-publica</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Plan normativo</v>
      </c>
      <c r="C448" s="140" t="str">
        <f>IF( ISBLANK('03.Muestra'!$E19),"",'03.Muestra'!$E19)</f>
        <v>https://www.comunidad.madrid/transparencia/plan-normativo</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Ordenación</v>
      </c>
      <c r="C449" s="140" t="str">
        <f>IF( ISBLANK('03.Muestra'!$E20),"",'03.Muestra'!$E20)</f>
        <v>https://www.comunidad.madrid/transparencia/informacion-materia-ordenacion-del-territorio</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Aviso legal</v>
      </c>
      <c r="C450" s="140" t="str">
        <f>IF( ISBLANK('03.Muestra'!$E21),"",'03.Muestra'!$E21)</f>
        <v>https://www.comunidad.madrid/transparencia/aviso-legal</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
      </c>
      <c r="C451" s="140" t="str">
        <f>IF( ISBLANK('03.Muestra'!$E22),"",'03.Muestra'!$E22)</f>
        <v/>
      </c>
      <c r="D451" s="164"/>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https://www.comunidad.madrid/transparencia</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Qué es transparencia</v>
      </c>
      <c r="C476" s="140" t="str">
        <f>IF( ISBLANK('03.Muestra'!$E9),"",'03.Muestra'!$E9)</f>
        <v>https://www.comunidad.madrid/transparencia/que-es-transparencia</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14</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Registro de solicitudes</v>
      </c>
      <c r="C477" s="140" t="str">
        <f>IF( ISBLANK('03.Muestra'!$E10),"",'03.Muestra'!$E10)</f>
        <v>https://www.comunidad.madrid/transparencia/registro-solicitudes-y-reclamaciones-ambito-transparencia</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Institución y funcionamiento</v>
      </c>
      <c r="C478" s="140" t="str">
        <f>IF( ISBLANK('03.Muestra'!$E11),"",'03.Muestra'!$E11)</f>
        <v>https://www.comunidad.madrid/transparencia/institucion-y-su-funcionamiento</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Relaciones sindicales</v>
      </c>
      <c r="C479" s="140" t="str">
        <f>IF( ISBLANK('03.Muestra'!$E12),"",'03.Muestra'!$E12)</f>
        <v>https://www.comunidad.madrid/transparencia/relaciones-sindicales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Procedimientos y Servicios</v>
      </c>
      <c r="C480" s="140" t="str">
        <f>IF( ISBLANK('03.Muestra'!$E13),"",'03.Muestra'!$E13)</f>
        <v>https://www.comunidad.madrid/transparencia/inventario-procedimientos-y-servicios-comunidad</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Cartas de servicios</v>
      </c>
      <c r="C481" s="140" t="str">
        <f>IF( ISBLANK('03.Muestra'!$E14),"",'03.Muestra'!$E14)</f>
        <v>https://www.comunidad.madrid/transparencia/servicios-procedimientos/cartas-servicios</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Presupuestos</v>
      </c>
      <c r="C482" s="140" t="str">
        <f>IF( ISBLANK('03.Muestra'!$E15),"",'03.Muestra'!$E15)</f>
        <v>https://www.comunidad.madrid/transparencia/presupuestos-0</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Datos estadísticos</v>
      </c>
      <c r="C483" s="140" t="str">
        <f>IF( ISBLANK('03.Muestra'!$E16),"",'03.Muestra'!$E16)</f>
        <v>https://www.comunidad.madrid/transparencia/presupuestos-contratos-subvenciones/datos-estadisticos</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Financiación y tributos</v>
      </c>
      <c r="C484" s="140" t="str">
        <f>IF( ISBLANK('03.Muestra'!$E17),"",'03.Muestra'!$E17)</f>
        <v>https://www.comunidad.madrid/transparencia/financiacion-y-tributos-0</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Consulta pública</v>
      </c>
      <c r="C485" s="140" t="str">
        <f>IF( ISBLANK('03.Muestra'!$E18),"",'03.Muestra'!$E18)</f>
        <v>https://www.comunidad.madrid/transparencia/normativa-planificacion/consulta-publica</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Plan normativo</v>
      </c>
      <c r="C486" s="140" t="str">
        <f>IF( ISBLANK('03.Muestra'!$E19),"",'03.Muestra'!$E19)</f>
        <v>https://www.comunidad.madrid/transparencia/plan-normativo</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Ordenación</v>
      </c>
      <c r="C487" s="140" t="str">
        <f>IF( ISBLANK('03.Muestra'!$E20),"",'03.Muestra'!$E20)</f>
        <v>https://www.comunidad.madrid/transparencia/informacion-materia-ordenacion-del-territorio</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Aviso legal</v>
      </c>
      <c r="C488" s="140" t="str">
        <f>IF( ISBLANK('03.Muestra'!$E21),"",'03.Muestra'!$E21)</f>
        <v>https://www.comunidad.madrid/transparencia/aviso-legal</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
      </c>
      <c r="C489" s="140" t="str">
        <f>IF( ISBLANK('03.Muestra'!$E22),"",'03.Muestra'!$E22)</f>
        <v/>
      </c>
      <c r="D489" s="164"/>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https://www.comunidad.madrid/transparencia</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Qué es transparencia</v>
      </c>
      <c r="C514" s="140" t="str">
        <f>IF( ISBLANK('03.Muestra'!$E9),"",'03.Muestra'!$E9)</f>
        <v>https://www.comunidad.madrid/transparencia/que-es-transparencia</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14</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Registro de solicitudes</v>
      </c>
      <c r="C515" s="140" t="str">
        <f>IF( ISBLANK('03.Muestra'!$E10),"",'03.Muestra'!$E10)</f>
        <v>https://www.comunidad.madrid/transparencia/registro-solicitudes-y-reclamaciones-ambito-transparencia</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Institución y funcionamiento</v>
      </c>
      <c r="C516" s="140" t="str">
        <f>IF( ISBLANK('03.Muestra'!$E11),"",'03.Muestra'!$E11)</f>
        <v>https://www.comunidad.madrid/transparencia/institucion-y-su-funcionamiento</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Relaciones sindicales</v>
      </c>
      <c r="C517" s="140" t="str">
        <f>IF( ISBLANK('03.Muestra'!$E12),"",'03.Muestra'!$E12)</f>
        <v>https://www.comunidad.madrid/transparencia/relaciones-sindicales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Procedimientos y Servicios</v>
      </c>
      <c r="C518" s="140" t="str">
        <f>IF( ISBLANK('03.Muestra'!$E13),"",'03.Muestra'!$E13)</f>
        <v>https://www.comunidad.madrid/transparencia/inventario-procedimientos-y-servicios-comunidad</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Cartas de servicios</v>
      </c>
      <c r="C519" s="140" t="str">
        <f>IF( ISBLANK('03.Muestra'!$E14),"",'03.Muestra'!$E14)</f>
        <v>https://www.comunidad.madrid/transparencia/servicios-procedimientos/cartas-servicios</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Presupuestos</v>
      </c>
      <c r="C520" s="140" t="str">
        <f>IF( ISBLANK('03.Muestra'!$E15),"",'03.Muestra'!$E15)</f>
        <v>https://www.comunidad.madrid/transparencia/presupuestos-0</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Datos estadísticos</v>
      </c>
      <c r="C521" s="140" t="str">
        <f>IF( ISBLANK('03.Muestra'!$E16),"",'03.Muestra'!$E16)</f>
        <v>https://www.comunidad.madrid/transparencia/presupuestos-contratos-subvenciones/datos-estadisticos</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Financiación y tributos</v>
      </c>
      <c r="C522" s="140" t="str">
        <f>IF( ISBLANK('03.Muestra'!$E17),"",'03.Muestra'!$E17)</f>
        <v>https://www.comunidad.madrid/transparencia/financiacion-y-tributos-0</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Consulta pública</v>
      </c>
      <c r="C523" s="140" t="str">
        <f>IF( ISBLANK('03.Muestra'!$E18),"",'03.Muestra'!$E18)</f>
        <v>https://www.comunidad.madrid/transparencia/normativa-planificacion/consulta-publica</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Plan normativo</v>
      </c>
      <c r="C524" s="140" t="str">
        <f>IF( ISBLANK('03.Muestra'!$E19),"",'03.Muestra'!$E19)</f>
        <v>https://www.comunidad.madrid/transparencia/plan-normativo</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Ordenación</v>
      </c>
      <c r="C525" s="140" t="str">
        <f>IF( ISBLANK('03.Muestra'!$E20),"",'03.Muestra'!$E20)</f>
        <v>https://www.comunidad.madrid/transparencia/informacion-materia-ordenacion-del-territorio</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Aviso legal</v>
      </c>
      <c r="C526" s="140" t="str">
        <f>IF( ISBLANK('03.Muestra'!$E21),"",'03.Muestra'!$E21)</f>
        <v>https://www.comunidad.madrid/transparencia/aviso-legal</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
      </c>
      <c r="C527" s="140" t="str">
        <f>IF( ISBLANK('03.Muestra'!$E22),"",'03.Muestra'!$E22)</f>
        <v/>
      </c>
      <c r="D527" s="164"/>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https://www.comunidad.madrid/transparencia</v>
      </c>
      <c r="D551" s="164" t="s">
        <v>64</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Qué es transparencia</v>
      </c>
      <c r="C552" s="140" t="str">
        <f>IF( ISBLANK('03.Muestra'!$E9),"",'03.Muestra'!$E9)</f>
        <v>https://www.comunidad.madrid/transparencia/que-es-transparencia</v>
      </c>
      <c r="D552" s="164" t="s">
        <v>64</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14</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Registro de solicitudes</v>
      </c>
      <c r="C553" s="140" t="str">
        <f>IF( ISBLANK('03.Muestra'!$E10),"",'03.Muestra'!$E10)</f>
        <v>https://www.comunidad.madrid/transparencia/registro-solicitudes-y-reclamaciones-ambito-transparencia</v>
      </c>
      <c r="D553" s="164" t="s">
        <v>64</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Institución y funcionamiento</v>
      </c>
      <c r="C554" s="140" t="str">
        <f>IF( ISBLANK('03.Muestra'!$E11),"",'03.Muestra'!$E11)</f>
        <v>https://www.comunidad.madrid/transparencia/institucion-y-su-funcionamiento</v>
      </c>
      <c r="D554" s="164" t="s">
        <v>64</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Relaciones sindicales</v>
      </c>
      <c r="C555" s="140" t="str">
        <f>IF( ISBLANK('03.Muestra'!$E12),"",'03.Muestra'!$E12)</f>
        <v>https://www.comunidad.madrid/transparencia/relaciones-sindicales</v>
      </c>
      <c r="D555" s="164" t="s">
        <v>64</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Procedimientos y Servicios</v>
      </c>
      <c r="C556" s="140" t="str">
        <f>IF( ISBLANK('03.Muestra'!$E13),"",'03.Muestra'!$E13)</f>
        <v>https://www.comunidad.madrid/transparencia/inventario-procedimientos-y-servicios-comunidad</v>
      </c>
      <c r="D556" s="164" t="s">
        <v>64</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Cartas de servicios</v>
      </c>
      <c r="C557" s="140" t="str">
        <f>IF( ISBLANK('03.Muestra'!$E14),"",'03.Muestra'!$E14)</f>
        <v>https://www.comunidad.madrid/transparencia/servicios-procedimientos/cartas-servicios</v>
      </c>
      <c r="D557" s="164" t="s">
        <v>64</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Presupuestos</v>
      </c>
      <c r="C558" s="140" t="str">
        <f>IF( ISBLANK('03.Muestra'!$E15),"",'03.Muestra'!$E15)</f>
        <v>https://www.comunidad.madrid/transparencia/presupuestos-0</v>
      </c>
      <c r="D558" s="164" t="s">
        <v>64</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Datos estadísticos</v>
      </c>
      <c r="C559" s="140" t="str">
        <f>IF( ISBLANK('03.Muestra'!$E16),"",'03.Muestra'!$E16)</f>
        <v>https://www.comunidad.madrid/transparencia/presupuestos-contratos-subvenciones/datos-estadisticos</v>
      </c>
      <c r="D559" s="164" t="s">
        <v>64</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Financiación y tributos</v>
      </c>
      <c r="C560" s="140" t="str">
        <f>IF( ISBLANK('03.Muestra'!$E17),"",'03.Muestra'!$E17)</f>
        <v>https://www.comunidad.madrid/transparencia/financiacion-y-tributos-0</v>
      </c>
      <c r="D560" s="164" t="s">
        <v>64</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Consulta pública</v>
      </c>
      <c r="C561" s="140" t="str">
        <f>IF( ISBLANK('03.Muestra'!$E18),"",'03.Muestra'!$E18)</f>
        <v>https://www.comunidad.madrid/transparencia/normativa-planificacion/consulta-publica</v>
      </c>
      <c r="D561" s="164" t="s">
        <v>64</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Plan normativo</v>
      </c>
      <c r="C562" s="140" t="str">
        <f>IF( ISBLANK('03.Muestra'!$E19),"",'03.Muestra'!$E19)</f>
        <v>https://www.comunidad.madrid/transparencia/plan-normativo</v>
      </c>
      <c r="D562" s="164" t="s">
        <v>64</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Ordenación</v>
      </c>
      <c r="C563" s="140" t="str">
        <f>IF( ISBLANK('03.Muestra'!$E20),"",'03.Muestra'!$E20)</f>
        <v>https://www.comunidad.madrid/transparencia/informacion-materia-ordenacion-del-territorio</v>
      </c>
      <c r="D563" s="164" t="s">
        <v>64</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Aviso legal</v>
      </c>
      <c r="C564" s="140" t="str">
        <f>IF( ISBLANK('03.Muestra'!$E21),"",'03.Muestra'!$E21)</f>
        <v>https://www.comunidad.madrid/transparencia/aviso-legal</v>
      </c>
      <c r="D564" s="164" t="s">
        <v>64</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
      </c>
      <c r="C565" s="140" t="str">
        <f>IF( ISBLANK('03.Muestra'!$E22),"",'03.Muestra'!$E22)</f>
        <v/>
      </c>
      <c r="D565" s="164"/>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https://www.comunidad.madrid/transparencia</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Qué es transparencia</v>
      </c>
      <c r="C590" s="140" t="str">
        <f>IF( ISBLANK('03.Muestra'!$E9),"",'03.Muestra'!$E9)</f>
        <v>https://www.comunidad.madrid/transparencia/que-es-transparencia</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14</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Registro de solicitudes</v>
      </c>
      <c r="C591" s="140" t="str">
        <f>IF( ISBLANK('03.Muestra'!$E10),"",'03.Muestra'!$E10)</f>
        <v>https://www.comunidad.madrid/transparencia/registro-solicitudes-y-reclamaciones-ambito-transparencia</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Institución y funcionamiento</v>
      </c>
      <c r="C592" s="140" t="str">
        <f>IF( ISBLANK('03.Muestra'!$E11),"",'03.Muestra'!$E11)</f>
        <v>https://www.comunidad.madrid/transparencia/institucion-y-su-funcionamiento</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Relaciones sindicales</v>
      </c>
      <c r="C593" s="140" t="str">
        <f>IF( ISBLANK('03.Muestra'!$E12),"",'03.Muestra'!$E12)</f>
        <v>https://www.comunidad.madrid/transparencia/relaciones-sindicales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Procedimientos y Servicios</v>
      </c>
      <c r="C594" s="140" t="str">
        <f>IF( ISBLANK('03.Muestra'!$E13),"",'03.Muestra'!$E13)</f>
        <v>https://www.comunidad.madrid/transparencia/inventario-procedimientos-y-servicios-comunidad</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Cartas de servicios</v>
      </c>
      <c r="C595" s="140" t="str">
        <f>IF( ISBLANK('03.Muestra'!$E14),"",'03.Muestra'!$E14)</f>
        <v>https://www.comunidad.madrid/transparencia/servicios-procedimientos/cartas-servicios</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Presupuestos</v>
      </c>
      <c r="C596" s="140" t="str">
        <f>IF( ISBLANK('03.Muestra'!$E15),"",'03.Muestra'!$E15)</f>
        <v>https://www.comunidad.madrid/transparencia/presupuestos-0</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Datos estadísticos</v>
      </c>
      <c r="C597" s="140" t="str">
        <f>IF( ISBLANK('03.Muestra'!$E16),"",'03.Muestra'!$E16)</f>
        <v>https://www.comunidad.madrid/transparencia/presupuestos-contratos-subvenciones/datos-estadisticos</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Financiación y tributos</v>
      </c>
      <c r="C598" s="140" t="str">
        <f>IF( ISBLANK('03.Muestra'!$E17),"",'03.Muestra'!$E17)</f>
        <v>https://www.comunidad.madrid/transparencia/financiacion-y-tributos-0</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Consulta pública</v>
      </c>
      <c r="C599" s="140" t="str">
        <f>IF( ISBLANK('03.Muestra'!$E18),"",'03.Muestra'!$E18)</f>
        <v>https://www.comunidad.madrid/transparencia/normativa-planificacion/consulta-publica</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Plan normativo</v>
      </c>
      <c r="C600" s="140" t="str">
        <f>IF( ISBLANK('03.Muestra'!$E19),"",'03.Muestra'!$E19)</f>
        <v>https://www.comunidad.madrid/transparencia/plan-normativo</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Ordenación</v>
      </c>
      <c r="C601" s="140" t="str">
        <f>IF( ISBLANK('03.Muestra'!$E20),"",'03.Muestra'!$E20)</f>
        <v>https://www.comunidad.madrid/transparencia/informacion-materia-ordenacion-del-territorio</v>
      </c>
      <c r="D601" s="164" t="s">
        <v>61</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Aviso legal</v>
      </c>
      <c r="C602" s="140" t="str">
        <f>IF( ISBLANK('03.Muestra'!$E21),"",'03.Muestra'!$E21)</f>
        <v>https://www.comunidad.madrid/transparencia/aviso-legal</v>
      </c>
      <c r="D602" s="164" t="s">
        <v>61</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
      </c>
      <c r="C603" s="140" t="str">
        <f>IF( ISBLANK('03.Muestra'!$E22),"",'03.Muestra'!$E22)</f>
        <v/>
      </c>
      <c r="D603" s="164"/>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https://www.comunidad.madrid/transparencia</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Qué es transparencia</v>
      </c>
      <c r="C628" s="140" t="str">
        <f>IF( ISBLANK('03.Muestra'!$E9),"",'03.Muestra'!$E9)</f>
        <v>https://www.comunidad.madrid/transparencia/que-es-transparencia</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14</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Registro de solicitudes</v>
      </c>
      <c r="C629" s="140" t="str">
        <f>IF( ISBLANK('03.Muestra'!$E10),"",'03.Muestra'!$E10)</f>
        <v>https://www.comunidad.madrid/transparencia/registro-solicitudes-y-reclamaciones-ambito-transparencia</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Institución y funcionamiento</v>
      </c>
      <c r="C630" s="140" t="str">
        <f>IF( ISBLANK('03.Muestra'!$E11),"",'03.Muestra'!$E11)</f>
        <v>https://www.comunidad.madrid/transparencia/institucion-y-su-funcionamiento</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Relaciones sindicales</v>
      </c>
      <c r="C631" s="140" t="str">
        <f>IF( ISBLANK('03.Muestra'!$E12),"",'03.Muestra'!$E12)</f>
        <v>https://www.comunidad.madrid/transparencia/relaciones-sindicales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Procedimientos y Servicios</v>
      </c>
      <c r="C632" s="140" t="str">
        <f>IF( ISBLANK('03.Muestra'!$E13),"",'03.Muestra'!$E13)</f>
        <v>https://www.comunidad.madrid/transparencia/inventario-procedimientos-y-servicios-comunidad</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Cartas de servicios</v>
      </c>
      <c r="C633" s="140" t="str">
        <f>IF( ISBLANK('03.Muestra'!$E14),"",'03.Muestra'!$E14)</f>
        <v>https://www.comunidad.madrid/transparencia/servicios-procedimientos/cartas-servicios</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Presupuestos</v>
      </c>
      <c r="C634" s="140" t="str">
        <f>IF( ISBLANK('03.Muestra'!$E15),"",'03.Muestra'!$E15)</f>
        <v>https://www.comunidad.madrid/transparencia/presupuestos-0</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Datos estadísticos</v>
      </c>
      <c r="C635" s="140" t="str">
        <f>IF( ISBLANK('03.Muestra'!$E16),"",'03.Muestra'!$E16)</f>
        <v>https://www.comunidad.madrid/transparencia/presupuestos-contratos-subvenciones/datos-estadisticos</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Financiación y tributos</v>
      </c>
      <c r="C636" s="140" t="str">
        <f>IF( ISBLANK('03.Muestra'!$E17),"",'03.Muestra'!$E17)</f>
        <v>https://www.comunidad.madrid/transparencia/financiacion-y-tributos-0</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Consulta pública</v>
      </c>
      <c r="C637" s="140" t="str">
        <f>IF( ISBLANK('03.Muestra'!$E18),"",'03.Muestra'!$E18)</f>
        <v>https://www.comunidad.madrid/transparencia/normativa-planificacion/consulta-publica</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Plan normativo</v>
      </c>
      <c r="C638" s="140" t="str">
        <f>IF( ISBLANK('03.Muestra'!$E19),"",'03.Muestra'!$E19)</f>
        <v>https://www.comunidad.madrid/transparencia/plan-normativo</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Ordenación</v>
      </c>
      <c r="C639" s="140" t="str">
        <f>IF( ISBLANK('03.Muestra'!$E20),"",'03.Muestra'!$E20)</f>
        <v>https://www.comunidad.madrid/transparencia/informacion-materia-ordenacion-del-territorio</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Aviso legal</v>
      </c>
      <c r="C640" s="140" t="str">
        <f>IF( ISBLANK('03.Muestra'!$E21),"",'03.Muestra'!$E21)</f>
        <v>https://www.comunidad.madrid/transparencia/aviso-legal</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
      </c>
      <c r="C641" s="140" t="str">
        <f>IF( ISBLANK('03.Muestra'!$E22),"",'03.Muestra'!$E22)</f>
        <v/>
      </c>
      <c r="D641" s="164"/>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https://www.comunidad.madrid/transparencia</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Qué es transparencia</v>
      </c>
      <c r="C666" s="140" t="str">
        <f>IF( ISBLANK('03.Muestra'!$E9),"",'03.Muestra'!$E9)</f>
        <v>https://www.comunidad.madrid/transparencia/que-es-transparencia</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0</v>
      </c>
      <c r="J666" s="147">
        <f ca="1">COUNTIF($D665:INDIRECT("$D" &amp;  SUM(ROW()-1,'03.Muestra'!$D$45)-1),J665)</f>
        <v>14</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Registro de solicitudes</v>
      </c>
      <c r="C667" s="140" t="str">
        <f>IF( ISBLANK('03.Muestra'!$E10),"",'03.Muestra'!$E10)</f>
        <v>https://www.comunidad.madrid/transparencia/registro-solicitudes-y-reclamaciones-ambito-transparencia</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Institución y funcionamiento</v>
      </c>
      <c r="C668" s="140" t="str">
        <f>IF( ISBLANK('03.Muestra'!$E11),"",'03.Muestra'!$E11)</f>
        <v>https://www.comunidad.madrid/transparencia/institucion-y-su-funcionamiento</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Relaciones sindicales</v>
      </c>
      <c r="C669" s="140" t="str">
        <f>IF( ISBLANK('03.Muestra'!$E12),"",'03.Muestra'!$E12)</f>
        <v>https://www.comunidad.madrid/transparencia/relaciones-sindicales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Procedimientos y Servicios</v>
      </c>
      <c r="C670" s="140" t="str">
        <f>IF( ISBLANK('03.Muestra'!$E13),"",'03.Muestra'!$E13)</f>
        <v>https://www.comunidad.madrid/transparencia/inventario-procedimientos-y-servicios-comunidad</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Cartas de servicios</v>
      </c>
      <c r="C671" s="140" t="str">
        <f>IF( ISBLANK('03.Muestra'!$E14),"",'03.Muestra'!$E14)</f>
        <v>https://www.comunidad.madrid/transparencia/servicios-procedimientos/cartas-servicios</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Presupuestos</v>
      </c>
      <c r="C672" s="140" t="str">
        <f>IF( ISBLANK('03.Muestra'!$E15),"",'03.Muestra'!$E15)</f>
        <v>https://www.comunidad.madrid/transparencia/presupuestos-0</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Datos estadísticos</v>
      </c>
      <c r="C673" s="140" t="str">
        <f>IF( ISBLANK('03.Muestra'!$E16),"",'03.Muestra'!$E16)</f>
        <v>https://www.comunidad.madrid/transparencia/presupuestos-contratos-subvenciones/datos-estadisticos</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Financiación y tributos</v>
      </c>
      <c r="C674" s="140" t="str">
        <f>IF( ISBLANK('03.Muestra'!$E17),"",'03.Muestra'!$E17)</f>
        <v>https://www.comunidad.madrid/transparencia/financiacion-y-tributos-0</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Consulta pública</v>
      </c>
      <c r="C675" s="140" t="str">
        <f>IF( ISBLANK('03.Muestra'!$E18),"",'03.Muestra'!$E18)</f>
        <v>https://www.comunidad.madrid/transparencia/normativa-planificacion/consulta-publica</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Plan normativo</v>
      </c>
      <c r="C676" s="140" t="str">
        <f>IF( ISBLANK('03.Muestra'!$E19),"",'03.Muestra'!$E19)</f>
        <v>https://www.comunidad.madrid/transparencia/plan-normativo</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Ordenación</v>
      </c>
      <c r="C677" s="140" t="str">
        <f>IF( ISBLANK('03.Muestra'!$E20),"",'03.Muestra'!$E20)</f>
        <v>https://www.comunidad.madrid/transparencia/informacion-materia-ordenacion-del-territorio</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Aviso legal</v>
      </c>
      <c r="C678" s="140" t="str">
        <f>IF( ISBLANK('03.Muestra'!$E21),"",'03.Muestra'!$E21)</f>
        <v>https://www.comunidad.madrid/transparencia/aviso-legal</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
      </c>
      <c r="C679" s="140" t="str">
        <f>IF( ISBLANK('03.Muestra'!$E22),"",'03.Muestra'!$E22)</f>
        <v/>
      </c>
      <c r="D679" s="164"/>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Páginal principal</v>
      </c>
      <c r="C703" s="140" t="str">
        <f>IF( ISBLANK('03.Muestra'!$E8),"",'03.Muestra'!$E8)</f>
        <v>https://www.comunidad.madrid/transparencia</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Qué es transparencia</v>
      </c>
      <c r="C704" s="140" t="str">
        <f>IF( ISBLANK('03.Muestra'!$E9),"",'03.Muestra'!$E9)</f>
        <v>https://www.comunidad.madrid/transparencia/que-es-transparencia</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14</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Registro de solicitudes</v>
      </c>
      <c r="C705" s="140" t="str">
        <f>IF( ISBLANK('03.Muestra'!$E10),"",'03.Muestra'!$E10)</f>
        <v>https://www.comunidad.madrid/transparencia/registro-solicitudes-y-reclamaciones-ambito-transparencia</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Institución y funcionamiento</v>
      </c>
      <c r="C706" s="140" t="str">
        <f>IF( ISBLANK('03.Muestra'!$E11),"",'03.Muestra'!$E11)</f>
        <v>https://www.comunidad.madrid/transparencia/institucion-y-su-funcionamiento</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Relaciones sindicales</v>
      </c>
      <c r="C707" s="140" t="str">
        <f>IF( ISBLANK('03.Muestra'!$E12),"",'03.Muestra'!$E12)</f>
        <v>https://www.comunidad.madrid/transparencia/relaciones-sindicales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Procedimientos y Servicios</v>
      </c>
      <c r="C708" s="140" t="str">
        <f>IF( ISBLANK('03.Muestra'!$E13),"",'03.Muestra'!$E13)</f>
        <v>https://www.comunidad.madrid/transparencia/inventario-procedimientos-y-servicios-comunidad</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Cartas de servicios</v>
      </c>
      <c r="C709" s="140" t="str">
        <f>IF( ISBLANK('03.Muestra'!$E14),"",'03.Muestra'!$E14)</f>
        <v>https://www.comunidad.madrid/transparencia/servicios-procedimientos/cartas-servicios</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Presupuestos</v>
      </c>
      <c r="C710" s="140" t="str">
        <f>IF( ISBLANK('03.Muestra'!$E15),"",'03.Muestra'!$E15)</f>
        <v>https://www.comunidad.madrid/transparencia/presupuestos-0</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Datos estadísticos</v>
      </c>
      <c r="C711" s="140" t="str">
        <f>IF( ISBLANK('03.Muestra'!$E16),"",'03.Muestra'!$E16)</f>
        <v>https://www.comunidad.madrid/transparencia/presupuestos-contratos-subvenciones/datos-estadisticos</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Financiación y tributos</v>
      </c>
      <c r="C712" s="140" t="str">
        <f>IF( ISBLANK('03.Muestra'!$E17),"",'03.Muestra'!$E17)</f>
        <v>https://www.comunidad.madrid/transparencia/financiacion-y-tributos-0</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Consulta pública</v>
      </c>
      <c r="C713" s="140" t="str">
        <f>IF( ISBLANK('03.Muestra'!$E18),"",'03.Muestra'!$E18)</f>
        <v>https://www.comunidad.madrid/transparencia/normativa-planificacion/consulta-publica</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Plan normativo</v>
      </c>
      <c r="C714" s="140" t="str">
        <f>IF( ISBLANK('03.Muestra'!$E19),"",'03.Muestra'!$E19)</f>
        <v>https://www.comunidad.madrid/transparencia/plan-normativo</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Ordenación</v>
      </c>
      <c r="C715" s="140" t="str">
        <f>IF( ISBLANK('03.Muestra'!$E20),"",'03.Muestra'!$E20)</f>
        <v>https://www.comunidad.madrid/transparencia/informacion-materia-ordenacion-del-territorio</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Aviso legal</v>
      </c>
      <c r="C716" s="140" t="str">
        <f>IF( ISBLANK('03.Muestra'!$E21),"",'03.Muestra'!$E21)</f>
        <v>https://www.comunidad.madrid/transparencia/aviso-legal</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
      </c>
      <c r="C717" s="140" t="str">
        <f>IF( ISBLANK('03.Muestra'!$E22),"",'03.Muestra'!$E22)</f>
        <v/>
      </c>
      <c r="D717" s="164"/>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Páginal principal</v>
      </c>
      <c r="C741" s="140" t="str">
        <f>IF( ISBLANK('03.Muestra'!$E8),"",'03.Muestra'!$E8)</f>
        <v>https://www.comunidad.madrid/transparencia</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Qué es transparencia</v>
      </c>
      <c r="C742" s="140" t="str">
        <f>IF( ISBLANK('03.Muestra'!$E9),"",'03.Muestra'!$E9)</f>
        <v>https://www.comunidad.madrid/transparencia/que-es-transparencia</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14</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Registro de solicitudes</v>
      </c>
      <c r="C743" s="140" t="str">
        <f>IF( ISBLANK('03.Muestra'!$E10),"",'03.Muestra'!$E10)</f>
        <v>https://www.comunidad.madrid/transparencia/registro-solicitudes-y-reclamaciones-ambito-transparencia</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Institución y funcionamiento</v>
      </c>
      <c r="C744" s="140" t="str">
        <f>IF( ISBLANK('03.Muestra'!$E11),"",'03.Muestra'!$E11)</f>
        <v>https://www.comunidad.madrid/transparencia/institucion-y-su-funcionamiento</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Relaciones sindicales</v>
      </c>
      <c r="C745" s="140" t="str">
        <f>IF( ISBLANK('03.Muestra'!$E12),"",'03.Muestra'!$E12)</f>
        <v>https://www.comunidad.madrid/transparencia/relaciones-sindicales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Procedimientos y Servicios</v>
      </c>
      <c r="C746" s="140" t="str">
        <f>IF( ISBLANK('03.Muestra'!$E13),"",'03.Muestra'!$E13)</f>
        <v>https://www.comunidad.madrid/transparencia/inventario-procedimientos-y-servicios-comunidad</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Cartas de servicios</v>
      </c>
      <c r="C747" s="140" t="str">
        <f>IF( ISBLANK('03.Muestra'!$E14),"",'03.Muestra'!$E14)</f>
        <v>https://www.comunidad.madrid/transparencia/servicios-procedimientos/cartas-servicios</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Presupuestos</v>
      </c>
      <c r="C748" s="140" t="str">
        <f>IF( ISBLANK('03.Muestra'!$E15),"",'03.Muestra'!$E15)</f>
        <v>https://www.comunidad.madrid/transparencia/presupuestos-0</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Datos estadísticos</v>
      </c>
      <c r="C749" s="140" t="str">
        <f>IF( ISBLANK('03.Muestra'!$E16),"",'03.Muestra'!$E16)</f>
        <v>https://www.comunidad.madrid/transparencia/presupuestos-contratos-subvenciones/datos-estadisticos</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Financiación y tributos</v>
      </c>
      <c r="C750" s="140" t="str">
        <f>IF( ISBLANK('03.Muestra'!$E17),"",'03.Muestra'!$E17)</f>
        <v>https://www.comunidad.madrid/transparencia/financiacion-y-tributos-0</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Consulta pública</v>
      </c>
      <c r="C751" s="140" t="str">
        <f>IF( ISBLANK('03.Muestra'!$E18),"",'03.Muestra'!$E18)</f>
        <v>https://www.comunidad.madrid/transparencia/normativa-planificacion/consulta-publica</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Plan normativo</v>
      </c>
      <c r="C752" s="140" t="str">
        <f>IF( ISBLANK('03.Muestra'!$E19),"",'03.Muestra'!$E19)</f>
        <v>https://www.comunidad.madrid/transparencia/plan-normativo</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Ordenación</v>
      </c>
      <c r="C753" s="140" t="str">
        <f>IF( ISBLANK('03.Muestra'!$E20),"",'03.Muestra'!$E20)</f>
        <v>https://www.comunidad.madrid/transparencia/informacion-materia-ordenacion-del-territorio</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Aviso legal</v>
      </c>
      <c r="C754" s="140" t="str">
        <f>IF( ISBLANK('03.Muestra'!$E21),"",'03.Muestra'!$E21)</f>
        <v>https://www.comunidad.madrid/transparencia/aviso-legal</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
      </c>
      <c r="C755" s="140" t="str">
        <f>IF( ISBLANK('03.Muestra'!$E22),"",'03.Muestra'!$E22)</f>
        <v/>
      </c>
      <c r="D755" s="164"/>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812" priority="127" stopIfTrue="1" operator="equal">
      <formula>"ERR"</formula>
    </cfRule>
  </conditionalFormatting>
  <conditionalFormatting sqref="F19:J19 D57:D91 D133:D167 D171:D205 D209:D243 D361:D395 D475:D509 D589:D623 D627:D661 D703:D737 D741:D775 D19:D53 D247:D281 D95:D129 D285:D319 D323:D357 D399:D433 D437:D471 D513:D547 D551:D585 D665:D699">
    <cfRule type="expression" dxfId="811" priority="116" stopIfTrue="1">
      <formula>ISBLANK(D19)</formula>
    </cfRule>
    <cfRule type="cellIs" dxfId="810" priority="117" stopIfTrue="1" operator="equal">
      <formula>"Pasa"</formula>
    </cfRule>
    <cfRule type="cellIs" dxfId="809" priority="118" stopIfTrue="1" operator="equal">
      <formula>"Falla"</formula>
    </cfRule>
    <cfRule type="cellIs" dxfId="808" priority="119" stopIfTrue="1" operator="equal">
      <formula>"N/A"</formula>
    </cfRule>
    <cfRule type="cellIs" dxfId="807" priority="120" stopIfTrue="1" operator="equal">
      <formula>"N/T"</formula>
    </cfRule>
    <cfRule type="cellIs" dxfId="806" priority="121" stopIfTrue="1" operator="equal">
      <formula>"N/D"</formula>
    </cfRule>
  </conditionalFormatting>
  <conditionalFormatting sqref="F57:J57">
    <cfRule type="expression" dxfId="805" priority="109" stopIfTrue="1">
      <formula>ISBLANK(F57)</formula>
    </cfRule>
    <cfRule type="cellIs" dxfId="804" priority="110" stopIfTrue="1" operator="equal">
      <formula>"Pasa"</formula>
    </cfRule>
    <cfRule type="cellIs" dxfId="803" priority="111" stopIfTrue="1" operator="equal">
      <formula>"Falla"</formula>
    </cfRule>
    <cfRule type="cellIs" dxfId="802" priority="112" stopIfTrue="1" operator="equal">
      <formula>"N/A"</formula>
    </cfRule>
    <cfRule type="cellIs" dxfId="801" priority="113" stopIfTrue="1" operator="equal">
      <formula>"N/T"</formula>
    </cfRule>
    <cfRule type="cellIs" dxfId="800" priority="114" stopIfTrue="1" operator="equal">
      <formula>"N/D"</formula>
    </cfRule>
  </conditionalFormatting>
  <conditionalFormatting sqref="F95:J95">
    <cfRule type="expression" dxfId="799" priority="103" stopIfTrue="1">
      <formula>ISBLANK(F95)</formula>
    </cfRule>
    <cfRule type="cellIs" dxfId="798" priority="104" stopIfTrue="1" operator="equal">
      <formula>"Pasa"</formula>
    </cfRule>
    <cfRule type="cellIs" dxfId="797" priority="105" stopIfTrue="1" operator="equal">
      <formula>"Falla"</formula>
    </cfRule>
    <cfRule type="cellIs" dxfId="796" priority="106" stopIfTrue="1" operator="equal">
      <formula>"N/A"</formula>
    </cfRule>
    <cfRule type="cellIs" dxfId="795" priority="107" stopIfTrue="1" operator="equal">
      <formula>"N/T"</formula>
    </cfRule>
    <cfRule type="cellIs" dxfId="794" priority="108" stopIfTrue="1" operator="equal">
      <formula>"N/D"</formula>
    </cfRule>
  </conditionalFormatting>
  <conditionalFormatting sqref="F133:J133">
    <cfRule type="expression" dxfId="793" priority="97" stopIfTrue="1">
      <formula>ISBLANK(F133)</formula>
    </cfRule>
    <cfRule type="cellIs" dxfId="792" priority="98" stopIfTrue="1" operator="equal">
      <formula>"Pasa"</formula>
    </cfRule>
    <cfRule type="cellIs" dxfId="791" priority="99" stopIfTrue="1" operator="equal">
      <formula>"Falla"</formula>
    </cfRule>
    <cfRule type="cellIs" dxfId="790" priority="100" stopIfTrue="1" operator="equal">
      <formula>"N/A"</formula>
    </cfRule>
    <cfRule type="cellIs" dxfId="789" priority="101" stopIfTrue="1" operator="equal">
      <formula>"N/T"</formula>
    </cfRule>
    <cfRule type="cellIs" dxfId="788" priority="102" stopIfTrue="1" operator="equal">
      <formula>"N/D"</formula>
    </cfRule>
  </conditionalFormatting>
  <conditionalFormatting sqref="F171:J171">
    <cfRule type="expression" dxfId="787" priority="91" stopIfTrue="1">
      <formula>ISBLANK(F171)</formula>
    </cfRule>
    <cfRule type="cellIs" dxfId="786" priority="92" stopIfTrue="1" operator="equal">
      <formula>"Pasa"</formula>
    </cfRule>
    <cfRule type="cellIs" dxfId="785" priority="93" stopIfTrue="1" operator="equal">
      <formula>"Falla"</formula>
    </cfRule>
    <cfRule type="cellIs" dxfId="784" priority="94" stopIfTrue="1" operator="equal">
      <formula>"N/A"</formula>
    </cfRule>
    <cfRule type="cellIs" dxfId="783" priority="95" stopIfTrue="1" operator="equal">
      <formula>"N/T"</formula>
    </cfRule>
    <cfRule type="cellIs" dxfId="782" priority="96" stopIfTrue="1" operator="equal">
      <formula>"N/D"</formula>
    </cfRule>
  </conditionalFormatting>
  <conditionalFormatting sqref="F209:J209">
    <cfRule type="expression" dxfId="781" priority="85" stopIfTrue="1">
      <formula>ISBLANK(F209)</formula>
    </cfRule>
    <cfRule type="cellIs" dxfId="780" priority="86" stopIfTrue="1" operator="equal">
      <formula>"Pasa"</formula>
    </cfRule>
    <cfRule type="cellIs" dxfId="779" priority="87" stopIfTrue="1" operator="equal">
      <formula>"Falla"</formula>
    </cfRule>
    <cfRule type="cellIs" dxfId="778" priority="88" stopIfTrue="1" operator="equal">
      <formula>"N/A"</formula>
    </cfRule>
    <cfRule type="cellIs" dxfId="777" priority="89" stopIfTrue="1" operator="equal">
      <formula>"N/T"</formula>
    </cfRule>
    <cfRule type="cellIs" dxfId="776" priority="90" stopIfTrue="1" operator="equal">
      <formula>"N/D"</formula>
    </cfRule>
  </conditionalFormatting>
  <conditionalFormatting sqref="F247:J247">
    <cfRule type="expression" dxfId="775" priority="79" stopIfTrue="1">
      <formula>ISBLANK(F247)</formula>
    </cfRule>
    <cfRule type="cellIs" dxfId="774" priority="80" stopIfTrue="1" operator="equal">
      <formula>"Pasa"</formula>
    </cfRule>
    <cfRule type="cellIs" dxfId="773" priority="81" stopIfTrue="1" operator="equal">
      <formula>"Falla"</formula>
    </cfRule>
    <cfRule type="cellIs" dxfId="772" priority="82" stopIfTrue="1" operator="equal">
      <formula>"N/A"</formula>
    </cfRule>
    <cfRule type="cellIs" dxfId="771" priority="83" stopIfTrue="1" operator="equal">
      <formula>"N/T"</formula>
    </cfRule>
    <cfRule type="cellIs" dxfId="770" priority="84" stopIfTrue="1" operator="equal">
      <formula>"N/D"</formula>
    </cfRule>
  </conditionalFormatting>
  <conditionalFormatting sqref="F285:J285">
    <cfRule type="expression" dxfId="769" priority="73" stopIfTrue="1">
      <formula>ISBLANK(F285)</formula>
    </cfRule>
    <cfRule type="cellIs" dxfId="768" priority="74" stopIfTrue="1" operator="equal">
      <formula>"Pasa"</formula>
    </cfRule>
    <cfRule type="cellIs" dxfId="767" priority="75" stopIfTrue="1" operator="equal">
      <formula>"Falla"</formula>
    </cfRule>
    <cfRule type="cellIs" dxfId="766" priority="76" stopIfTrue="1" operator="equal">
      <formula>"N/A"</formula>
    </cfRule>
    <cfRule type="cellIs" dxfId="765" priority="77" stopIfTrue="1" operator="equal">
      <formula>"N/T"</formula>
    </cfRule>
    <cfRule type="cellIs" dxfId="764" priority="78" stopIfTrue="1" operator="equal">
      <formula>"N/D"</formula>
    </cfRule>
  </conditionalFormatting>
  <conditionalFormatting sqref="F323:J323">
    <cfRule type="expression" dxfId="763" priority="67" stopIfTrue="1">
      <formula>ISBLANK(F323)</formula>
    </cfRule>
    <cfRule type="cellIs" dxfId="762" priority="68" stopIfTrue="1" operator="equal">
      <formula>"Pasa"</formula>
    </cfRule>
    <cfRule type="cellIs" dxfId="761" priority="69" stopIfTrue="1" operator="equal">
      <formula>"Falla"</formula>
    </cfRule>
    <cfRule type="cellIs" dxfId="760" priority="70" stopIfTrue="1" operator="equal">
      <formula>"N/A"</formula>
    </cfRule>
    <cfRule type="cellIs" dxfId="759" priority="71" stopIfTrue="1" operator="equal">
      <formula>"N/T"</formula>
    </cfRule>
    <cfRule type="cellIs" dxfId="758" priority="72" stopIfTrue="1" operator="equal">
      <formula>"N/D"</formula>
    </cfRule>
  </conditionalFormatting>
  <conditionalFormatting sqref="F361:J361">
    <cfRule type="expression" dxfId="757" priority="61" stopIfTrue="1">
      <formula>ISBLANK(F361)</formula>
    </cfRule>
    <cfRule type="cellIs" dxfId="756" priority="62" stopIfTrue="1" operator="equal">
      <formula>"Pasa"</formula>
    </cfRule>
    <cfRule type="cellIs" dxfId="755" priority="63" stopIfTrue="1" operator="equal">
      <formula>"Falla"</formula>
    </cfRule>
    <cfRule type="cellIs" dxfId="754" priority="64" stopIfTrue="1" operator="equal">
      <formula>"N/A"</formula>
    </cfRule>
    <cfRule type="cellIs" dxfId="753" priority="65" stopIfTrue="1" operator="equal">
      <formula>"N/T"</formula>
    </cfRule>
    <cfRule type="cellIs" dxfId="752" priority="66" stopIfTrue="1" operator="equal">
      <formula>"N/D"</formula>
    </cfRule>
  </conditionalFormatting>
  <conditionalFormatting sqref="F399:J399">
    <cfRule type="expression" dxfId="751" priority="55" stopIfTrue="1">
      <formula>ISBLANK(F399)</formula>
    </cfRule>
    <cfRule type="cellIs" dxfId="750" priority="56" stopIfTrue="1" operator="equal">
      <formula>"Pasa"</formula>
    </cfRule>
    <cfRule type="cellIs" dxfId="749" priority="57" stopIfTrue="1" operator="equal">
      <formula>"Falla"</formula>
    </cfRule>
    <cfRule type="cellIs" dxfId="748" priority="58" stopIfTrue="1" operator="equal">
      <formula>"N/A"</formula>
    </cfRule>
    <cfRule type="cellIs" dxfId="747" priority="59" stopIfTrue="1" operator="equal">
      <formula>"N/T"</formula>
    </cfRule>
    <cfRule type="cellIs" dxfId="746" priority="60" stopIfTrue="1" operator="equal">
      <formula>"N/D"</formula>
    </cfRule>
  </conditionalFormatting>
  <conditionalFormatting sqref="F437:J437">
    <cfRule type="expression" dxfId="745" priority="49" stopIfTrue="1">
      <formula>ISBLANK(F437)</formula>
    </cfRule>
    <cfRule type="cellIs" dxfId="744" priority="50" stopIfTrue="1" operator="equal">
      <formula>"Pasa"</formula>
    </cfRule>
    <cfRule type="cellIs" dxfId="743" priority="51" stopIfTrue="1" operator="equal">
      <formula>"Falla"</formula>
    </cfRule>
    <cfRule type="cellIs" dxfId="742" priority="52" stopIfTrue="1" operator="equal">
      <formula>"N/A"</formula>
    </cfRule>
    <cfRule type="cellIs" dxfId="741" priority="53" stopIfTrue="1" operator="equal">
      <formula>"N/T"</formula>
    </cfRule>
    <cfRule type="cellIs" dxfId="740" priority="54" stopIfTrue="1" operator="equal">
      <formula>"N/D"</formula>
    </cfRule>
  </conditionalFormatting>
  <conditionalFormatting sqref="F475:J475">
    <cfRule type="expression" dxfId="739" priority="43" stopIfTrue="1">
      <formula>ISBLANK(F475)</formula>
    </cfRule>
    <cfRule type="cellIs" dxfId="738" priority="44" stopIfTrue="1" operator="equal">
      <formula>"Pasa"</formula>
    </cfRule>
    <cfRule type="cellIs" dxfId="737" priority="45" stopIfTrue="1" operator="equal">
      <formula>"Falla"</formula>
    </cfRule>
    <cfRule type="cellIs" dxfId="736" priority="46" stopIfTrue="1" operator="equal">
      <formula>"N/A"</formula>
    </cfRule>
    <cfRule type="cellIs" dxfId="735" priority="47" stopIfTrue="1" operator="equal">
      <formula>"N/T"</formula>
    </cfRule>
    <cfRule type="cellIs" dxfId="734" priority="48" stopIfTrue="1" operator="equal">
      <formula>"N/D"</formula>
    </cfRule>
  </conditionalFormatting>
  <conditionalFormatting sqref="F513:J513">
    <cfRule type="expression" dxfId="733" priority="37" stopIfTrue="1">
      <formula>ISBLANK(F513)</formula>
    </cfRule>
    <cfRule type="cellIs" dxfId="732" priority="38" stopIfTrue="1" operator="equal">
      <formula>"Pasa"</formula>
    </cfRule>
    <cfRule type="cellIs" dxfId="731" priority="39" stopIfTrue="1" operator="equal">
      <formula>"Falla"</formula>
    </cfRule>
    <cfRule type="cellIs" dxfId="730" priority="40" stopIfTrue="1" operator="equal">
      <formula>"N/A"</formula>
    </cfRule>
    <cfRule type="cellIs" dxfId="729" priority="41" stopIfTrue="1" operator="equal">
      <formula>"N/T"</formula>
    </cfRule>
    <cfRule type="cellIs" dxfId="728" priority="42" stopIfTrue="1" operator="equal">
      <formula>"N/D"</formula>
    </cfRule>
  </conditionalFormatting>
  <conditionalFormatting sqref="F551:J551">
    <cfRule type="expression" dxfId="727" priority="31" stopIfTrue="1">
      <formula>ISBLANK(F551)</formula>
    </cfRule>
    <cfRule type="cellIs" dxfId="726" priority="32" stopIfTrue="1" operator="equal">
      <formula>"Pasa"</formula>
    </cfRule>
    <cfRule type="cellIs" dxfId="725" priority="33" stopIfTrue="1" operator="equal">
      <formula>"Falla"</formula>
    </cfRule>
    <cfRule type="cellIs" dxfId="724" priority="34" stopIfTrue="1" operator="equal">
      <formula>"N/A"</formula>
    </cfRule>
    <cfRule type="cellIs" dxfId="723" priority="35" stopIfTrue="1" operator="equal">
      <formula>"N/T"</formula>
    </cfRule>
    <cfRule type="cellIs" dxfId="722" priority="36" stopIfTrue="1" operator="equal">
      <formula>"N/D"</formula>
    </cfRule>
  </conditionalFormatting>
  <conditionalFormatting sqref="F589:J589">
    <cfRule type="expression" dxfId="721" priority="25" stopIfTrue="1">
      <formula>ISBLANK(F589)</formula>
    </cfRule>
    <cfRule type="cellIs" dxfId="720" priority="26" stopIfTrue="1" operator="equal">
      <formula>"Pasa"</formula>
    </cfRule>
    <cfRule type="cellIs" dxfId="719" priority="27" stopIfTrue="1" operator="equal">
      <formula>"Falla"</formula>
    </cfRule>
    <cfRule type="cellIs" dxfId="718" priority="28" stopIfTrue="1" operator="equal">
      <formula>"N/A"</formula>
    </cfRule>
    <cfRule type="cellIs" dxfId="717" priority="29" stopIfTrue="1" operator="equal">
      <formula>"N/T"</formula>
    </cfRule>
    <cfRule type="cellIs" dxfId="716" priority="30" stopIfTrue="1" operator="equal">
      <formula>"N/D"</formula>
    </cfRule>
  </conditionalFormatting>
  <conditionalFormatting sqref="F627:J627">
    <cfRule type="expression" dxfId="715" priority="19" stopIfTrue="1">
      <formula>ISBLANK(F627)</formula>
    </cfRule>
    <cfRule type="cellIs" dxfId="714" priority="20" stopIfTrue="1" operator="equal">
      <formula>"Pasa"</formula>
    </cfRule>
    <cfRule type="cellIs" dxfId="713" priority="21" stopIfTrue="1" operator="equal">
      <formula>"Falla"</formula>
    </cfRule>
    <cfRule type="cellIs" dxfId="712" priority="22" stopIfTrue="1" operator="equal">
      <formula>"N/A"</formula>
    </cfRule>
    <cfRule type="cellIs" dxfId="711" priority="23" stopIfTrue="1" operator="equal">
      <formula>"N/T"</formula>
    </cfRule>
    <cfRule type="cellIs" dxfId="710" priority="24" stopIfTrue="1" operator="equal">
      <formula>"N/D"</formula>
    </cfRule>
  </conditionalFormatting>
  <conditionalFormatting sqref="F665:J665">
    <cfRule type="expression" dxfId="709" priority="13" stopIfTrue="1">
      <formula>ISBLANK(F665)</formula>
    </cfRule>
    <cfRule type="cellIs" dxfId="708" priority="14" stopIfTrue="1" operator="equal">
      <formula>"Pasa"</formula>
    </cfRule>
    <cfRule type="cellIs" dxfId="707" priority="15" stopIfTrue="1" operator="equal">
      <formula>"Falla"</formula>
    </cfRule>
    <cfRule type="cellIs" dxfId="706" priority="16" stopIfTrue="1" operator="equal">
      <formula>"N/A"</formula>
    </cfRule>
    <cfRule type="cellIs" dxfId="705" priority="17" stopIfTrue="1" operator="equal">
      <formula>"N/T"</formula>
    </cfRule>
    <cfRule type="cellIs" dxfId="704" priority="18" stopIfTrue="1" operator="equal">
      <formula>"N/D"</formula>
    </cfRule>
  </conditionalFormatting>
  <conditionalFormatting sqref="F703:J703">
    <cfRule type="expression" dxfId="703" priority="7" stopIfTrue="1">
      <formula>ISBLANK(F703)</formula>
    </cfRule>
    <cfRule type="cellIs" dxfId="702" priority="8" stopIfTrue="1" operator="equal">
      <formula>"Pasa"</formula>
    </cfRule>
    <cfRule type="cellIs" dxfId="701" priority="9" stopIfTrue="1" operator="equal">
      <formula>"Falla"</formula>
    </cfRule>
    <cfRule type="cellIs" dxfId="700" priority="10" stopIfTrue="1" operator="equal">
      <formula>"N/A"</formula>
    </cfRule>
    <cfRule type="cellIs" dxfId="699" priority="11" stopIfTrue="1" operator="equal">
      <formula>"N/T"</formula>
    </cfRule>
    <cfRule type="cellIs" dxfId="698" priority="12" stopIfTrue="1" operator="equal">
      <formula>"N/D"</formula>
    </cfRule>
  </conditionalFormatting>
  <conditionalFormatting sqref="F741:J741">
    <cfRule type="expression" dxfId="697" priority="1" stopIfTrue="1">
      <formula>ISBLANK(F741)</formula>
    </cfRule>
    <cfRule type="cellIs" dxfId="696" priority="2" stopIfTrue="1" operator="equal">
      <formula>"Pasa"</formula>
    </cfRule>
    <cfRule type="cellIs" dxfId="695" priority="3" stopIfTrue="1" operator="equal">
      <formula>"Falla"</formula>
    </cfRule>
    <cfRule type="cellIs" dxfId="694" priority="4" stopIfTrue="1" operator="equal">
      <formula>"N/A"</formula>
    </cfRule>
    <cfRule type="cellIs" dxfId="693" priority="5" stopIfTrue="1" operator="equal">
      <formula>"N/T"</formula>
    </cfRule>
    <cfRule type="cellIs" dxfId="692"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zoomScale="85" zoomScaleNormal="85" workbookViewId="0"/>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2" t="s">
        <v>55</v>
      </c>
      <c r="C11" s="213"/>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112</v>
      </c>
      <c r="H12" s="67">
        <f ca="1">IF(($G$15+$K$15)=0,0,G12/($G$15+$K$15))</f>
        <v>0.47058823529411764</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14</v>
      </c>
      <c r="H13" s="67">
        <f ca="1">IF(($G$15+$K$15)=0,0,G13/($G$15+$K$15))</f>
        <v>5.8823529411764705E-2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112</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238</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https://www.comunidad.madrid/transparencia</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Qué es transparencia</v>
      </c>
      <c r="C20" s="140" t="str">
        <f>IF( ISBLANK('03.Muestra'!$E9),"",'03.Muestra'!$E9)</f>
        <v>https://www.comunidad.madrid/transparencia/que-es-transparencia</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5</v>
      </c>
      <c r="J20" s="147">
        <f ca="1">COUNTIF($D19:INDIRECT("$D" &amp;  SUM(ROW()-1,'03.Muestra'!$D$45)-1),J19)</f>
        <v>9</v>
      </c>
      <c r="K20" s="147">
        <f ca="1">IF('03.Muestra'!$D$45=0,0,COUNTBLANK($D19:INDIRECT("$D" &amp;  SUM(ROW()-1,'03.Muestra'!$D$45)-1)))</f>
        <v>0</v>
      </c>
      <c r="N20" s="149"/>
      <c r="O20" s="19"/>
      <c r="AJ20" s="19"/>
    </row>
    <row r="21" spans="2:36" ht="12" customHeight="1">
      <c r="B21" s="140" t="str">
        <f>IF( ISBLANK('03.Muestra'!$C10),"",'03.Muestra'!$C10)</f>
        <v>Registro de solicitudes</v>
      </c>
      <c r="C21" s="140" t="str">
        <f>IF( ISBLANK('03.Muestra'!$E10),"",'03.Muestra'!$E10)</f>
        <v>https://www.comunidad.madrid/transparencia/registro-solicitudes-y-reclamaciones-ambito-transparencia</v>
      </c>
      <c r="D21" s="164" t="s">
        <v>64</v>
      </c>
      <c r="E21" s="133" t="str">
        <f t="shared" si="0"/>
        <v/>
      </c>
      <c r="F21" s="19"/>
      <c r="G21" s="19"/>
      <c r="H21" s="19"/>
      <c r="I21" s="19"/>
      <c r="J21" s="19"/>
      <c r="K21" s="19"/>
      <c r="N21" s="149"/>
      <c r="O21" s="19"/>
      <c r="AJ21" s="19"/>
    </row>
    <row r="22" spans="2:36" ht="12" customHeight="1">
      <c r="B22" s="140" t="str">
        <f>IF( ISBLANK('03.Muestra'!$C11),"",'03.Muestra'!$C11)</f>
        <v>Institución y funcionamiento</v>
      </c>
      <c r="C22" s="140" t="str">
        <f>IF( ISBLANK('03.Muestra'!$E11),"",'03.Muestra'!$E11)</f>
        <v>https://www.comunidad.madrid/transparencia/institucion-y-su-funcionamiento</v>
      </c>
      <c r="D22" s="164" t="s">
        <v>61</v>
      </c>
      <c r="E22" s="133" t="str">
        <f t="shared" si="0"/>
        <v/>
      </c>
      <c r="F22" s="19"/>
      <c r="G22" s="19"/>
      <c r="H22" s="19"/>
      <c r="I22" s="19"/>
      <c r="K22" s="148" t="s">
        <v>71</v>
      </c>
      <c r="L22" s="149" t="s">
        <v>72</v>
      </c>
      <c r="N22" s="149"/>
      <c r="O22" s="19"/>
      <c r="AJ22" s="19"/>
    </row>
    <row r="23" spans="2:36" ht="12" customHeight="1">
      <c r="B23" s="140" t="str">
        <f>IF( ISBLANK('03.Muestra'!$C12),"",'03.Muestra'!$C12)</f>
        <v>Relaciones sindicales</v>
      </c>
      <c r="C23" s="140" t="str">
        <f>IF( ISBLANK('03.Muestra'!$E12),"",'03.Muestra'!$E12)</f>
        <v>https://www.comunidad.madrid/transparencia/relaciones-sindicales</v>
      </c>
      <c r="D23" s="164" t="s">
        <v>64</v>
      </c>
      <c r="E23" s="133" t="str">
        <f t="shared" si="0"/>
        <v/>
      </c>
      <c r="F23" s="150"/>
      <c r="G23" s="19"/>
      <c r="H23" s="19"/>
      <c r="I23" s="19"/>
      <c r="K23" s="148" t="s">
        <v>73</v>
      </c>
      <c r="L23" s="149" t="s">
        <v>74</v>
      </c>
      <c r="N23" s="19"/>
      <c r="O23" s="19"/>
      <c r="AJ23" s="19"/>
    </row>
    <row r="24" spans="2:36" ht="12" customHeight="1">
      <c r="B24" s="140" t="str">
        <f>IF( ISBLANK('03.Muestra'!$C13),"",'03.Muestra'!$C13)</f>
        <v>Procedimientos y Servicios</v>
      </c>
      <c r="C24" s="140" t="str">
        <f>IF( ISBLANK('03.Muestra'!$E13),"",'03.Muestra'!$E13)</f>
        <v>https://www.comunidad.madrid/transparencia/inventario-procedimientos-y-servicios-comunidad</v>
      </c>
      <c r="D24" s="164" t="s">
        <v>64</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Cartas de servicios</v>
      </c>
      <c r="C25" s="140" t="str">
        <f>IF( ISBLANK('03.Muestra'!$E14),"",'03.Muestra'!$E14)</f>
        <v>https://www.comunidad.madrid/transparencia/servicios-procedimientos/cartas-servicios</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Presupuestos</v>
      </c>
      <c r="C26" s="140" t="str">
        <f>IF( ISBLANK('03.Muestra'!$E15),"",'03.Muestra'!$E15)</f>
        <v>https://www.comunidad.madrid/transparencia/presupuestos-0</v>
      </c>
      <c r="D26" s="164" t="s">
        <v>64</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Datos estadísticos</v>
      </c>
      <c r="C27" s="140" t="str">
        <f>IF( ISBLANK('03.Muestra'!$E16),"",'03.Muestra'!$E16)</f>
        <v>https://www.comunidad.madrid/transparencia/presupuestos-contratos-subvenciones/datos-estadisticos</v>
      </c>
      <c r="D27" s="164" t="s">
        <v>64</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Financiación y tributos</v>
      </c>
      <c r="C28" s="140" t="str">
        <f>IF( ISBLANK('03.Muestra'!$E17),"",'03.Muestra'!$E17)</f>
        <v>https://www.comunidad.madrid/transparencia/financiacion-y-tributos-0</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Consulta pública</v>
      </c>
      <c r="C29" s="140" t="str">
        <f>IF( ISBLANK('03.Muestra'!$E18),"",'03.Muestra'!$E18)</f>
        <v>https://www.comunidad.madrid/transparencia/normativa-planificacion/consulta-publica</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14</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14</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14</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Ordenación</v>
      </c>
      <c r="C183" s="140" t="str">
        <f>IF( ISBLANK('03.Muestra'!$E20),"",'03.Muestra'!$E20)</f>
        <v>https://www.comunidad.madrid/transparencia/informacion-materia-ordenacion-del-territorio</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Aviso legal</v>
      </c>
      <c r="C184" s="140" t="str">
        <f>IF( ISBLANK('03.Muestra'!$E21),"",'03.Muestra'!$E21)</f>
        <v>https://www.comunidad.madrid/transparencia/aviso-legal</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14</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Ordenación</v>
      </c>
      <c r="C221" s="140" t="str">
        <f>IF( ISBLANK('03.Muestra'!$E20),"",'03.Muestra'!$E20)</f>
        <v>https://www.comunidad.madrid/transparencia/informacion-materia-ordenacion-del-territorio</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Aviso legal</v>
      </c>
      <c r="C222" s="140" t="str">
        <f>IF( ISBLANK('03.Muestra'!$E21),"",'03.Muestra'!$E21)</f>
        <v>https://www.comunidad.madrid/transparencia/aviso-legal</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Ordenación</v>
      </c>
      <c r="C259" s="140" t="str">
        <f>IF( ISBLANK('03.Muestra'!$E20),"",'03.Muestra'!$E20)</f>
        <v>https://www.comunidad.madrid/transparencia/informacion-materia-ordenacion-del-territorio</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Aviso legal</v>
      </c>
      <c r="C260" s="140" t="str">
        <f>IF( ISBLANK('03.Muestra'!$E21),"",'03.Muestra'!$E21)</f>
        <v>https://www.comunidad.madrid/transparencia/aviso-legal</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14</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Ordenación</v>
      </c>
      <c r="C297" s="140" t="str">
        <f>IF( ISBLANK('03.Muestra'!$E20),"",'03.Muestra'!$E20)</f>
        <v>https://www.comunidad.madrid/transparencia/informacion-materia-ordenacion-del-territorio</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Aviso legal</v>
      </c>
      <c r="C298" s="140" t="str">
        <f>IF( ISBLANK('03.Muestra'!$E21),"",'03.Muestra'!$E21)</f>
        <v>https://www.comunidad.madrid/transparencia/aviso-legal</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Ordenación</v>
      </c>
      <c r="C335" s="140" t="str">
        <f>IF( ISBLANK('03.Muestra'!$E20),"",'03.Muestra'!$E20)</f>
        <v>https://www.comunidad.madrid/transparencia/informacion-materia-ordenacion-del-territorio</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Aviso legal</v>
      </c>
      <c r="C336" s="140" t="str">
        <f>IF( ISBLANK('03.Muestra'!$E21),"",'03.Muestra'!$E21)</f>
        <v>https://www.comunidad.madrid/transparencia/aviso-legal</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64</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2</v>
      </c>
      <c r="J362" s="147">
        <f ca="1">COUNTIF($D361:INDIRECT("$D" &amp;  SUM(ROW()-1,'03.Muestra'!$D$45)-1),J361)</f>
        <v>12</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90"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90"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90"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64</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Ordenación</v>
      </c>
      <c r="C373" s="140" t="str">
        <f>IF( ISBLANK('03.Muestra'!$E20),"",'03.Muestra'!$E20)</f>
        <v>https://www.comunidad.madrid/transparencia/informacion-materia-ordenacion-del-territorio</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Aviso legal</v>
      </c>
      <c r="C374" s="140" t="str">
        <f>IF( ISBLANK('03.Muestra'!$E21),"",'03.Muestra'!$E21)</f>
        <v>https://www.comunidad.madrid/transparencia/aviso-legal</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https://www.comunidad.madrid/transparencia</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Qué es transparencia</v>
      </c>
      <c r="C400" s="140" t="str">
        <f>IF( ISBLANK('03.Muestra'!$E9),"",'03.Muestra'!$E9)</f>
        <v>https://www.comunidad.madrid/transparencia/que-es-transparencia</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14</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Registro de solicitudes</v>
      </c>
      <c r="C401" s="140" t="str">
        <f>IF( ISBLANK('03.Muestra'!$E10),"",'03.Muestra'!$E10)</f>
        <v>https://www.comunidad.madrid/transparencia/registro-solicitudes-y-reclamaciones-ambito-transparencia</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Institución y funcionamiento</v>
      </c>
      <c r="C402" s="140" t="str">
        <f>IF( ISBLANK('03.Muestra'!$E11),"",'03.Muestra'!$E11)</f>
        <v>https://www.comunidad.madrid/transparencia/institucion-y-su-funcionamiento</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Relaciones sindicales</v>
      </c>
      <c r="C403" s="140" t="str">
        <f>IF( ISBLANK('03.Muestra'!$E12),"",'03.Muestra'!$E12)</f>
        <v>https://www.comunidad.madrid/transparencia/relaciones-sindicales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Procedimientos y Servicios</v>
      </c>
      <c r="C404" s="140" t="str">
        <f>IF( ISBLANK('03.Muestra'!$E13),"",'03.Muestra'!$E13)</f>
        <v>https://www.comunidad.madrid/transparencia/inventario-procedimientos-y-servicios-comunidad</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Cartas de servicios</v>
      </c>
      <c r="C405" s="140" t="str">
        <f>IF( ISBLANK('03.Muestra'!$E14),"",'03.Muestra'!$E14)</f>
        <v>https://www.comunidad.madrid/transparencia/servicios-procedimientos/cartas-servicios</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Presupuestos</v>
      </c>
      <c r="C406" s="140" t="str">
        <f>IF( ISBLANK('03.Muestra'!$E15),"",'03.Muestra'!$E15)</f>
        <v>https://www.comunidad.madrid/transparencia/presupuestos-0</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Datos estadísticos</v>
      </c>
      <c r="C407" s="140" t="str">
        <f>IF( ISBLANK('03.Muestra'!$E16),"",'03.Muestra'!$E16)</f>
        <v>https://www.comunidad.madrid/transparencia/presupuestos-contratos-subvenciones/datos-estadisticos</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Financiación y tributos</v>
      </c>
      <c r="C408" s="140" t="str">
        <f>IF( ISBLANK('03.Muestra'!$E17),"",'03.Muestra'!$E17)</f>
        <v>https://www.comunidad.madrid/transparencia/financiacion-y-tributos-0</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Consulta pública</v>
      </c>
      <c r="C409" s="140" t="str">
        <f>IF( ISBLANK('03.Muestra'!$E18),"",'03.Muestra'!$E18)</f>
        <v>https://www.comunidad.madrid/transparencia/normativa-planificacion/consulta-publica</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Plan normativo</v>
      </c>
      <c r="C410" s="140" t="str">
        <f>IF( ISBLANK('03.Muestra'!$E19),"",'03.Muestra'!$E19)</f>
        <v>https://www.comunidad.madrid/transparencia/plan-normativo</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Ordenación</v>
      </c>
      <c r="C411" s="140" t="str">
        <f>IF( ISBLANK('03.Muestra'!$E20),"",'03.Muestra'!$E20)</f>
        <v>https://www.comunidad.madrid/transparencia/informacion-materia-ordenacion-del-territorio</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Aviso legal</v>
      </c>
      <c r="C412" s="140" t="str">
        <f>IF( ISBLANK('03.Muestra'!$E21),"",'03.Muestra'!$E21)</f>
        <v>https://www.comunidad.madrid/transparencia/aviso-legal</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
      </c>
      <c r="C413" s="140" t="str">
        <f>IF( ISBLANK('03.Muestra'!$E22),"",'03.Muestra'!$E22)</f>
        <v/>
      </c>
      <c r="D413" s="164"/>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https://www.comunidad.madrid/transparencia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Qué es transparencia</v>
      </c>
      <c r="C438" s="140" t="str">
        <f>IF( ISBLANK('03.Muestra'!$E9),"",'03.Muestra'!$E9)</f>
        <v>https://www.comunidad.madrid/transparencia/que-es-transparencia</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14</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Registro de solicitudes</v>
      </c>
      <c r="C439" s="140" t="str">
        <f>IF( ISBLANK('03.Muestra'!$E10),"",'03.Muestra'!$E10)</f>
        <v>https://www.comunidad.madrid/transparencia/registro-solicitudes-y-reclamaciones-ambito-transparencia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Institución y funcionamiento</v>
      </c>
      <c r="C440" s="140" t="str">
        <f>IF( ISBLANK('03.Muestra'!$E11),"",'03.Muestra'!$E11)</f>
        <v>https://www.comunidad.madrid/transparencia/institucion-y-su-funcionamiento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Relaciones sindicales</v>
      </c>
      <c r="C441" s="140" t="str">
        <f>IF( ISBLANK('03.Muestra'!$E12),"",'03.Muestra'!$E12)</f>
        <v>https://www.comunidad.madrid/transparencia/relaciones-sindicales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Procedimientos y Servicios</v>
      </c>
      <c r="C442" s="140" t="str">
        <f>IF( ISBLANK('03.Muestra'!$E13),"",'03.Muestra'!$E13)</f>
        <v>https://www.comunidad.madrid/transparencia/inventario-procedimientos-y-servicios-comunidad</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Cartas de servicios</v>
      </c>
      <c r="C443" s="140" t="str">
        <f>IF( ISBLANK('03.Muestra'!$E14),"",'03.Muestra'!$E14)</f>
        <v>https://www.comunidad.madrid/transparencia/servicios-procedimientos/cartas-servicios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Presupuestos</v>
      </c>
      <c r="C444" s="140" t="str">
        <f>IF( ISBLANK('03.Muestra'!$E15),"",'03.Muestra'!$E15)</f>
        <v>https://www.comunidad.madrid/transparencia/presupuestos-0</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Datos estadísticos</v>
      </c>
      <c r="C445" s="140" t="str">
        <f>IF( ISBLANK('03.Muestra'!$E16),"",'03.Muestra'!$E16)</f>
        <v>https://www.comunidad.madrid/transparencia/presupuestos-contratos-subvenciones/datos-estadisticos</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Financiación y tributos</v>
      </c>
      <c r="C446" s="140" t="str">
        <f>IF( ISBLANK('03.Muestra'!$E17),"",'03.Muestra'!$E17)</f>
        <v>https://www.comunidad.madrid/transparencia/financiacion-y-tributos-0</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Consulta pública</v>
      </c>
      <c r="C447" s="140" t="str">
        <f>IF( ISBLANK('03.Muestra'!$E18),"",'03.Muestra'!$E18)</f>
        <v>https://www.comunidad.madrid/transparencia/normativa-planificacion/consulta-publica</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Plan normativo</v>
      </c>
      <c r="C448" s="140" t="str">
        <f>IF( ISBLANK('03.Muestra'!$E19),"",'03.Muestra'!$E19)</f>
        <v>https://www.comunidad.madrid/transparencia/plan-normativo</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Ordenación</v>
      </c>
      <c r="C449" s="140" t="str">
        <f>IF( ISBLANK('03.Muestra'!$E20),"",'03.Muestra'!$E20)</f>
        <v>https://www.comunidad.madrid/transparencia/informacion-materia-ordenacion-del-territorio</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Aviso legal</v>
      </c>
      <c r="C450" s="140" t="str">
        <f>IF( ISBLANK('03.Muestra'!$E21),"",'03.Muestra'!$E21)</f>
        <v>https://www.comunidad.madrid/transparencia/aviso-legal</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
      </c>
      <c r="C451" s="140" t="str">
        <f>IF( ISBLANK('03.Muestra'!$E22),"",'03.Muestra'!$E22)</f>
        <v/>
      </c>
      <c r="D451" s="164"/>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https://www.comunidad.madrid/transparencia</v>
      </c>
      <c r="D475" s="164"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Qué es transparencia</v>
      </c>
      <c r="C476" s="140" t="str">
        <f>IF( ISBLANK('03.Muestra'!$E9),"",'03.Muestra'!$E9)</f>
        <v>https://www.comunidad.madrid/transparencia/que-es-transparencia</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6</v>
      </c>
      <c r="J476" s="147">
        <f ca="1">COUNTIF($D475:INDIRECT("$D" &amp;  SUM(ROW()-1,'03.Muestra'!$D$45)-1),J475)</f>
        <v>8</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Registro de solicitudes</v>
      </c>
      <c r="C477" s="140" t="str">
        <f>IF( ISBLANK('03.Muestra'!$E10),"",'03.Muestra'!$E10)</f>
        <v>https://www.comunidad.madrid/transparencia/registro-solicitudes-y-reclamaciones-ambito-transparencia</v>
      </c>
      <c r="D477" s="164" t="s">
        <v>64</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Institución y funcionamiento</v>
      </c>
      <c r="C478" s="140" t="str">
        <f>IF( ISBLANK('03.Muestra'!$E11),"",'03.Muestra'!$E11)</f>
        <v>https://www.comunidad.madrid/transparencia/institucion-y-su-funcionamiento</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Relaciones sindicales</v>
      </c>
      <c r="C479" s="140" t="str">
        <f>IF( ISBLANK('03.Muestra'!$E12),"",'03.Muestra'!$E12)</f>
        <v>https://www.comunidad.madrid/transparencia/relaciones-sindicales</v>
      </c>
      <c r="D479" s="164" t="s">
        <v>64</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Procedimientos y Servicios</v>
      </c>
      <c r="C480" s="140" t="str">
        <f>IF( ISBLANK('03.Muestra'!$E13),"",'03.Muestra'!$E13)</f>
        <v>https://www.comunidad.madrid/transparencia/inventario-procedimientos-y-servicios-comunidad</v>
      </c>
      <c r="D480" s="164" t="s">
        <v>64</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Cartas de servicios</v>
      </c>
      <c r="C481" s="140" t="str">
        <f>IF( ISBLANK('03.Muestra'!$E14),"",'03.Muestra'!$E14)</f>
        <v>https://www.comunidad.madrid/transparencia/servicios-procedimientos/cartas-servicios</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Presupuestos</v>
      </c>
      <c r="C482" s="140" t="str">
        <f>IF( ISBLANK('03.Muestra'!$E15),"",'03.Muestra'!$E15)</f>
        <v>https://www.comunidad.madrid/transparencia/presupuestos-0</v>
      </c>
      <c r="D482" s="164" t="s">
        <v>64</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Datos estadísticos</v>
      </c>
      <c r="C483" s="140" t="str">
        <f>IF( ISBLANK('03.Muestra'!$E16),"",'03.Muestra'!$E16)</f>
        <v>https://www.comunidad.madrid/transparencia/presupuestos-contratos-subvenciones/datos-estadisticos</v>
      </c>
      <c r="D483" s="164" t="s">
        <v>64</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Financiación y tributos</v>
      </c>
      <c r="C484" s="140" t="str">
        <f>IF( ISBLANK('03.Muestra'!$E17),"",'03.Muestra'!$E17)</f>
        <v>https://www.comunidad.madrid/transparencia/financiacion-y-tributos-0</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Consulta pública</v>
      </c>
      <c r="C485" s="140" t="str">
        <f>IF( ISBLANK('03.Muestra'!$E18),"",'03.Muestra'!$E18)</f>
        <v>https://www.comunidad.madrid/transparencia/normativa-planificacion/consulta-publica</v>
      </c>
      <c r="D485" s="164" t="s">
        <v>64</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Plan normativo</v>
      </c>
      <c r="C486" s="140" t="str">
        <f>IF( ISBLANK('03.Muestra'!$E19),"",'03.Muestra'!$E19)</f>
        <v>https://www.comunidad.madrid/transparencia/plan-normativo</v>
      </c>
      <c r="D486" s="164"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Ordenación</v>
      </c>
      <c r="C487" s="140" t="str">
        <f>IF( ISBLANK('03.Muestra'!$E20),"",'03.Muestra'!$E20)</f>
        <v>https://www.comunidad.madrid/transparencia/informacion-materia-ordenacion-del-territorio</v>
      </c>
      <c r="D487" s="164"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Aviso legal</v>
      </c>
      <c r="C488" s="140" t="str">
        <f>IF( ISBLANK('03.Muestra'!$E21),"",'03.Muestra'!$E21)</f>
        <v>https://www.comunidad.madrid/transparencia/aviso-legal</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
      </c>
      <c r="C489" s="140" t="str">
        <f>IF( ISBLANK('03.Muestra'!$E22),"",'03.Muestra'!$E22)</f>
        <v/>
      </c>
      <c r="D489" s="190"/>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https://www.comunidad.madrid/transparencia</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Qué es transparencia</v>
      </c>
      <c r="C514" s="140" t="str">
        <f>IF( ISBLANK('03.Muestra'!$E9),"",'03.Muestra'!$E9)</f>
        <v>https://www.comunidad.madrid/transparencia/que-es-transparencia</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14</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Registro de solicitudes</v>
      </c>
      <c r="C515" s="140" t="str">
        <f>IF( ISBLANK('03.Muestra'!$E10),"",'03.Muestra'!$E10)</f>
        <v>https://www.comunidad.madrid/transparencia/registro-solicitudes-y-reclamaciones-ambito-transparencia</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Institución y funcionamiento</v>
      </c>
      <c r="C516" s="140" t="str">
        <f>IF( ISBLANK('03.Muestra'!$E11),"",'03.Muestra'!$E11)</f>
        <v>https://www.comunidad.madrid/transparencia/institucion-y-su-funcionamiento</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Relaciones sindicales</v>
      </c>
      <c r="C517" s="140" t="str">
        <f>IF( ISBLANK('03.Muestra'!$E12),"",'03.Muestra'!$E12)</f>
        <v>https://www.comunidad.madrid/transparencia/relaciones-sindicales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Procedimientos y Servicios</v>
      </c>
      <c r="C518" s="140" t="str">
        <f>IF( ISBLANK('03.Muestra'!$E13),"",'03.Muestra'!$E13)</f>
        <v>https://www.comunidad.madrid/transparencia/inventario-procedimientos-y-servicios-comunidad</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Cartas de servicios</v>
      </c>
      <c r="C519" s="140" t="str">
        <f>IF( ISBLANK('03.Muestra'!$E14),"",'03.Muestra'!$E14)</f>
        <v>https://www.comunidad.madrid/transparencia/servicios-procedimientos/cartas-servicios</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Presupuestos</v>
      </c>
      <c r="C520" s="140" t="str">
        <f>IF( ISBLANK('03.Muestra'!$E15),"",'03.Muestra'!$E15)</f>
        <v>https://www.comunidad.madrid/transparencia/presupuestos-0</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Datos estadísticos</v>
      </c>
      <c r="C521" s="140" t="str">
        <f>IF( ISBLANK('03.Muestra'!$E16),"",'03.Muestra'!$E16)</f>
        <v>https://www.comunidad.madrid/transparencia/presupuestos-contratos-subvenciones/datos-estadisticos</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Financiación y tributos</v>
      </c>
      <c r="C522" s="140" t="str">
        <f>IF( ISBLANK('03.Muestra'!$E17),"",'03.Muestra'!$E17)</f>
        <v>https://www.comunidad.madrid/transparencia/financiacion-y-tributos-0</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Consulta pública</v>
      </c>
      <c r="C523" s="140" t="str">
        <f>IF( ISBLANK('03.Muestra'!$E18),"",'03.Muestra'!$E18)</f>
        <v>https://www.comunidad.madrid/transparencia/normativa-planificacion/consulta-publica</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Plan normativo</v>
      </c>
      <c r="C524" s="140" t="str">
        <f>IF( ISBLANK('03.Muestra'!$E19),"",'03.Muestra'!$E19)</f>
        <v>https://www.comunidad.madrid/transparencia/plan-normativo</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Ordenación</v>
      </c>
      <c r="C525" s="140" t="str">
        <f>IF( ISBLANK('03.Muestra'!$E20),"",'03.Muestra'!$E20)</f>
        <v>https://www.comunidad.madrid/transparencia/informacion-materia-ordenacion-del-territorio</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Aviso legal</v>
      </c>
      <c r="C526" s="140" t="str">
        <f>IF( ISBLANK('03.Muestra'!$E21),"",'03.Muestra'!$E21)</f>
        <v>https://www.comunidad.madrid/transparencia/aviso-legal</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
      </c>
      <c r="C527" s="140" t="str">
        <f>IF( ISBLANK('03.Muestra'!$E22),"",'03.Muestra'!$E22)</f>
        <v/>
      </c>
      <c r="D527" s="164"/>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https://www.comunidad.madrid/transparencia</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Qué es transparencia</v>
      </c>
      <c r="C552" s="140" t="str">
        <f>IF( ISBLANK('03.Muestra'!$E9),"",'03.Muestra'!$E9)</f>
        <v>https://www.comunidad.madrid/transparencia/que-es-transparencia</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14</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Registro de solicitudes</v>
      </c>
      <c r="C553" s="140" t="str">
        <f>IF( ISBLANK('03.Muestra'!$E10),"",'03.Muestra'!$E10)</f>
        <v>https://www.comunidad.madrid/transparencia/registro-solicitudes-y-reclamaciones-ambito-transparencia</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Institución y funcionamiento</v>
      </c>
      <c r="C554" s="140" t="str">
        <f>IF( ISBLANK('03.Muestra'!$E11),"",'03.Muestra'!$E11)</f>
        <v>https://www.comunidad.madrid/transparencia/institucion-y-su-funcionamiento</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Relaciones sindicales</v>
      </c>
      <c r="C555" s="140" t="str">
        <f>IF( ISBLANK('03.Muestra'!$E12),"",'03.Muestra'!$E12)</f>
        <v>https://www.comunidad.madrid/transparencia/relaciones-sindicales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Procedimientos y Servicios</v>
      </c>
      <c r="C556" s="140" t="str">
        <f>IF( ISBLANK('03.Muestra'!$E13),"",'03.Muestra'!$E13)</f>
        <v>https://www.comunidad.madrid/transparencia/inventario-procedimientos-y-servicios-comunidad</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Cartas de servicios</v>
      </c>
      <c r="C557" s="140" t="str">
        <f>IF( ISBLANK('03.Muestra'!$E14),"",'03.Muestra'!$E14)</f>
        <v>https://www.comunidad.madrid/transparencia/servicios-procedimientos/cartas-servicios</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Presupuestos</v>
      </c>
      <c r="C558" s="140" t="str">
        <f>IF( ISBLANK('03.Muestra'!$E15),"",'03.Muestra'!$E15)</f>
        <v>https://www.comunidad.madrid/transparencia/presupuestos-0</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Datos estadísticos</v>
      </c>
      <c r="C559" s="140" t="str">
        <f>IF( ISBLANK('03.Muestra'!$E16),"",'03.Muestra'!$E16)</f>
        <v>https://www.comunidad.madrid/transparencia/presupuestos-contratos-subvenciones/datos-estadisticos</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Financiación y tributos</v>
      </c>
      <c r="C560" s="140" t="str">
        <f>IF( ISBLANK('03.Muestra'!$E17),"",'03.Muestra'!$E17)</f>
        <v>https://www.comunidad.madrid/transparencia/financiacion-y-tributos-0</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Consulta pública</v>
      </c>
      <c r="C561" s="140" t="str">
        <f>IF( ISBLANK('03.Muestra'!$E18),"",'03.Muestra'!$E18)</f>
        <v>https://www.comunidad.madrid/transparencia/normativa-planificacion/consulta-publica</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Plan normativo</v>
      </c>
      <c r="C562" s="140" t="str">
        <f>IF( ISBLANK('03.Muestra'!$E19),"",'03.Muestra'!$E19)</f>
        <v>https://www.comunidad.madrid/transparencia/plan-normativo</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Ordenación</v>
      </c>
      <c r="C563" s="140" t="str">
        <f>IF( ISBLANK('03.Muestra'!$E20),"",'03.Muestra'!$E20)</f>
        <v>https://www.comunidad.madrid/transparencia/informacion-materia-ordenacion-del-territorio</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Aviso legal</v>
      </c>
      <c r="C564" s="140" t="str">
        <f>IF( ISBLANK('03.Muestra'!$E21),"",'03.Muestra'!$E21)</f>
        <v>https://www.comunidad.madrid/transparencia/aviso-legal</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
      </c>
      <c r="C565" s="140" t="str">
        <f>IF( ISBLANK('03.Muestra'!$E22),"",'03.Muestra'!$E22)</f>
        <v/>
      </c>
      <c r="D565" s="164"/>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https://www.comunidad.madrid/transparencia</v>
      </c>
      <c r="D589" s="190"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Qué es transparencia</v>
      </c>
      <c r="C590" s="140" t="str">
        <f>IF( ISBLANK('03.Muestra'!$C9),"",'03.Muestra'!$E9)</f>
        <v>https://www.comunidad.madrid/transparencia/que-es-transparencia</v>
      </c>
      <c r="D590" s="190"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1</v>
      </c>
      <c r="J590" s="147">
        <f ca="1">COUNTIF($D589:INDIRECT("$D" &amp;  SUM(ROW()-1,'03.Muestra'!$D$45)-1),J589)</f>
        <v>13</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Registro de solicitudes</v>
      </c>
      <c r="C591" s="140" t="str">
        <f>IF( ISBLANK('03.Muestra'!$C10),"",'03.Muestra'!$E10)</f>
        <v>https://www.comunidad.madrid/transparencia/registro-solicitudes-y-reclamaciones-ambito-transparencia</v>
      </c>
      <c r="D591" s="190"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Institución y funcionamiento</v>
      </c>
      <c r="C592" s="140" t="str">
        <f>IF( ISBLANK('03.Muestra'!$C11),"",'03.Muestra'!$E11)</f>
        <v>https://www.comunidad.madrid/transparencia/institucion-y-su-funcionamiento</v>
      </c>
      <c r="D592" s="190"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Relaciones sindicales</v>
      </c>
      <c r="C593" s="140" t="str">
        <f>IF( ISBLANK('03.Muestra'!$C12),"",'03.Muestra'!$E12)</f>
        <v>https://www.comunidad.madrid/transparencia/relaciones-sindicales</v>
      </c>
      <c r="D593" s="190"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Procedimientos y Servicios</v>
      </c>
      <c r="C594" s="140" t="str">
        <f>IF( ISBLANK('03.Muestra'!$C13),"",'03.Muestra'!$E13)</f>
        <v>https://www.comunidad.madrid/transparencia/inventario-procedimientos-y-servicios-comunidad</v>
      </c>
      <c r="D594" s="190"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Cartas de servicios</v>
      </c>
      <c r="C595" s="140" t="str">
        <f>IF( ISBLANK('03.Muestra'!$C14),"",'03.Muestra'!$E14)</f>
        <v>https://www.comunidad.madrid/transparencia/servicios-procedimientos/cartas-servicios</v>
      </c>
      <c r="D595" s="190"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Presupuestos</v>
      </c>
      <c r="C596" s="140" t="str">
        <f>IF( ISBLANK('03.Muestra'!$C15),"",'03.Muestra'!$E15)</f>
        <v>https://www.comunidad.madrid/transparencia/presupuestos-0</v>
      </c>
      <c r="D596" s="190"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Datos estadísticos</v>
      </c>
      <c r="C597" s="140" t="str">
        <f>IF( ISBLANK('03.Muestra'!$C16),"",'03.Muestra'!$E16)</f>
        <v>https://www.comunidad.madrid/transparencia/presupuestos-contratos-subvenciones/datos-estadisticos</v>
      </c>
      <c r="D597" s="190"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Financiación y tributos</v>
      </c>
      <c r="C598" s="140" t="str">
        <f>IF( ISBLANK('03.Muestra'!$C17),"",'03.Muestra'!$E17)</f>
        <v>https://www.comunidad.madrid/transparencia/financiacion-y-tributos-0</v>
      </c>
      <c r="D598" s="190"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Consulta pública</v>
      </c>
      <c r="C599" s="140" t="str">
        <f>IF( ISBLANK('03.Muestra'!$C18),"",'03.Muestra'!$E18)</f>
        <v>https://www.comunidad.madrid/transparencia/normativa-planificacion/consulta-publica</v>
      </c>
      <c r="D599" s="190" t="s">
        <v>64</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Plan normativo</v>
      </c>
      <c r="C600" s="140" t="str">
        <f>IF( ISBLANK('03.Muestra'!$C19),"",'03.Muestra'!$E19)</f>
        <v>https://www.comunidad.madrid/transparencia/plan-normativo</v>
      </c>
      <c r="D600" s="190"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Ordenación</v>
      </c>
      <c r="C601" s="140" t="str">
        <f>IF( ISBLANK('03.Muestra'!$C20),"",'03.Muestra'!$E20)</f>
        <v>https://www.comunidad.madrid/transparencia/informacion-materia-ordenacion-del-territorio</v>
      </c>
      <c r="D601" s="190"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Aviso legal</v>
      </c>
      <c r="C602" s="140" t="str">
        <f>IF( ISBLANK('03.Muestra'!$C21),"",'03.Muestra'!$E21)</f>
        <v>https://www.comunidad.madrid/transparencia/aviso-legal</v>
      </c>
      <c r="D602" s="190"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
      </c>
      <c r="C603" s="140" t="str">
        <f>IF( ISBLANK('03.Muestra'!$C22),"",'03.Muestra'!$E22)</f>
        <v/>
      </c>
      <c r="D603" s="190"/>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https://www.comunidad.madrid/transparencia</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Qué es transparencia</v>
      </c>
      <c r="C628" s="140" t="str">
        <f>IF( ISBLANK('03.Muestra'!$E9),"",'03.Muestra'!$E9)</f>
        <v>https://www.comunidad.madrid/transparencia/que-es-transparencia</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14</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Registro de solicitudes</v>
      </c>
      <c r="C629" s="140" t="str">
        <f>IF( ISBLANK('03.Muestra'!$E10),"",'03.Muestra'!$E10)</f>
        <v>https://www.comunidad.madrid/transparencia/registro-solicitudes-y-reclamaciones-ambito-transparencia</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Institución y funcionamiento</v>
      </c>
      <c r="C630" s="140" t="str">
        <f>IF( ISBLANK('03.Muestra'!$E11),"",'03.Muestra'!$E11)</f>
        <v>https://www.comunidad.madrid/transparencia/institucion-y-su-funcionamiento</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Relaciones sindicales</v>
      </c>
      <c r="C631" s="140" t="str">
        <f>IF( ISBLANK('03.Muestra'!$E12),"",'03.Muestra'!$E12)</f>
        <v>https://www.comunidad.madrid/transparencia/relaciones-sindicales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Procedimientos y Servicios</v>
      </c>
      <c r="C632" s="140" t="str">
        <f>IF( ISBLANK('03.Muestra'!$E13),"",'03.Muestra'!$E13)</f>
        <v>https://www.comunidad.madrid/transparencia/inventario-procedimientos-y-servicios-comunidad</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Cartas de servicios</v>
      </c>
      <c r="C633" s="140" t="str">
        <f>IF( ISBLANK('03.Muestra'!$E14),"",'03.Muestra'!$E14)</f>
        <v>https://www.comunidad.madrid/transparencia/servicios-procedimientos/cartas-servicios</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Presupuestos</v>
      </c>
      <c r="C634" s="140" t="str">
        <f>IF( ISBLANK('03.Muestra'!$E15),"",'03.Muestra'!$E15)</f>
        <v>https://www.comunidad.madrid/transparencia/presupuestos-0</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Datos estadísticos</v>
      </c>
      <c r="C635" s="140" t="str">
        <f>IF( ISBLANK('03.Muestra'!$E16),"",'03.Muestra'!$E16)</f>
        <v>https://www.comunidad.madrid/transparencia/presupuestos-contratos-subvenciones/datos-estadisticos</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Financiación y tributos</v>
      </c>
      <c r="C636" s="140" t="str">
        <f>IF( ISBLANK('03.Muestra'!$E17),"",'03.Muestra'!$E17)</f>
        <v>https://www.comunidad.madrid/transparencia/financiacion-y-tributos-0</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Consulta pública</v>
      </c>
      <c r="C637" s="140" t="str">
        <f>IF( ISBLANK('03.Muestra'!$E18),"",'03.Muestra'!$E18)</f>
        <v>https://www.comunidad.madrid/transparencia/normativa-planificacion/consulta-publica</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Plan normativo</v>
      </c>
      <c r="C638" s="140" t="str">
        <f>IF( ISBLANK('03.Muestra'!$E19),"",'03.Muestra'!$E19)</f>
        <v>https://www.comunidad.madrid/transparencia/plan-normativo</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Ordenación</v>
      </c>
      <c r="C639" s="140" t="str">
        <f>IF( ISBLANK('03.Muestra'!$E20),"",'03.Muestra'!$E20)</f>
        <v>https://www.comunidad.madrid/transparencia/informacion-materia-ordenacion-del-territorio</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Aviso legal</v>
      </c>
      <c r="C640" s="140" t="str">
        <f>IF( ISBLANK('03.Muestra'!$E21),"",'03.Muestra'!$E21)</f>
        <v>https://www.comunidad.madrid/transparencia/aviso-legal</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
      </c>
      <c r="C641" s="140" t="str">
        <f>IF( ISBLANK('03.Muestra'!$E22),"",'03.Muestra'!$E22)</f>
        <v/>
      </c>
      <c r="D641" s="164"/>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691" priority="565" stopIfTrue="1" operator="equal">
      <formula>"ERR"</formula>
    </cfRule>
  </conditionalFormatting>
  <conditionalFormatting sqref="D36:D53 D188:D205 D530:D547 D567:D585 D604:D623 D72:D91 D110:D129 D148:D167 D224:D243 D262:D281 D300:D319 D338:D357 D376:D395 D414:D433 D490:D509 D452:D471 D642:D661">
    <cfRule type="expression" dxfId="690" priority="554" stopIfTrue="1">
      <formula>ISBLANK(D36)</formula>
    </cfRule>
    <cfRule type="cellIs" dxfId="689" priority="555" stopIfTrue="1" operator="equal">
      <formula>"Pasa"</formula>
    </cfRule>
    <cfRule type="cellIs" dxfId="688" priority="556" stopIfTrue="1" operator="equal">
      <formula>"Falla"</formula>
    </cfRule>
    <cfRule type="cellIs" dxfId="687" priority="557" stopIfTrue="1" operator="equal">
      <formula>"N/A"</formula>
    </cfRule>
    <cfRule type="cellIs" dxfId="686" priority="558" stopIfTrue="1" operator="equal">
      <formula>"N/T"</formula>
    </cfRule>
    <cfRule type="cellIs" dxfId="685" priority="559" stopIfTrue="1" operator="equal">
      <formula>"N/D"</formula>
    </cfRule>
  </conditionalFormatting>
  <conditionalFormatting sqref="F19:J19">
    <cfRule type="expression" dxfId="684" priority="547" stopIfTrue="1">
      <formula>ISBLANK(F19)</formula>
    </cfRule>
    <cfRule type="cellIs" dxfId="683" priority="548" stopIfTrue="1" operator="equal">
      <formula>"Pasa"</formula>
    </cfRule>
    <cfRule type="cellIs" dxfId="682" priority="549" stopIfTrue="1" operator="equal">
      <formula>"Falla"</formula>
    </cfRule>
    <cfRule type="cellIs" dxfId="681" priority="550" stopIfTrue="1" operator="equal">
      <formula>"N/A"</formula>
    </cfRule>
    <cfRule type="cellIs" dxfId="680" priority="551" stopIfTrue="1" operator="equal">
      <formula>"N/T"</formula>
    </cfRule>
    <cfRule type="cellIs" dxfId="679" priority="552" stopIfTrue="1" operator="equal">
      <formula>"N/D"</formula>
    </cfRule>
  </conditionalFormatting>
  <conditionalFormatting sqref="F57:J57">
    <cfRule type="expression" dxfId="678" priority="541" stopIfTrue="1">
      <formula>ISBLANK(F57)</formula>
    </cfRule>
    <cfRule type="cellIs" dxfId="677" priority="542" stopIfTrue="1" operator="equal">
      <formula>"Pasa"</formula>
    </cfRule>
    <cfRule type="cellIs" dxfId="676" priority="543" stopIfTrue="1" operator="equal">
      <formula>"Falla"</formula>
    </cfRule>
    <cfRule type="cellIs" dxfId="675" priority="544" stopIfTrue="1" operator="equal">
      <formula>"N/A"</formula>
    </cfRule>
    <cfRule type="cellIs" dxfId="674" priority="545" stopIfTrue="1" operator="equal">
      <formula>"N/T"</formula>
    </cfRule>
    <cfRule type="cellIs" dxfId="673" priority="546" stopIfTrue="1" operator="equal">
      <formula>"N/D"</formula>
    </cfRule>
  </conditionalFormatting>
  <conditionalFormatting sqref="F95:J95">
    <cfRule type="expression" dxfId="672" priority="535" stopIfTrue="1">
      <formula>ISBLANK(F95)</formula>
    </cfRule>
    <cfRule type="cellIs" dxfId="671" priority="536" stopIfTrue="1" operator="equal">
      <formula>"Pasa"</formula>
    </cfRule>
    <cfRule type="cellIs" dxfId="670" priority="537" stopIfTrue="1" operator="equal">
      <formula>"Falla"</formula>
    </cfRule>
    <cfRule type="cellIs" dxfId="669" priority="538" stopIfTrue="1" operator="equal">
      <formula>"N/A"</formula>
    </cfRule>
    <cfRule type="cellIs" dxfId="668" priority="539" stopIfTrue="1" operator="equal">
      <formula>"N/T"</formula>
    </cfRule>
    <cfRule type="cellIs" dxfId="667" priority="540" stopIfTrue="1" operator="equal">
      <formula>"N/D"</formula>
    </cfRule>
  </conditionalFormatting>
  <conditionalFormatting sqref="F133:J133">
    <cfRule type="expression" dxfId="666" priority="529" stopIfTrue="1">
      <formula>ISBLANK(F133)</formula>
    </cfRule>
    <cfRule type="cellIs" dxfId="665" priority="530" stopIfTrue="1" operator="equal">
      <formula>"Pasa"</formula>
    </cfRule>
    <cfRule type="cellIs" dxfId="664" priority="531" stopIfTrue="1" operator="equal">
      <formula>"Falla"</formula>
    </cfRule>
    <cfRule type="cellIs" dxfId="663" priority="532" stopIfTrue="1" operator="equal">
      <formula>"N/A"</formula>
    </cfRule>
    <cfRule type="cellIs" dxfId="662" priority="533" stopIfTrue="1" operator="equal">
      <formula>"N/T"</formula>
    </cfRule>
    <cfRule type="cellIs" dxfId="661" priority="534" stopIfTrue="1" operator="equal">
      <formula>"N/D"</formula>
    </cfRule>
  </conditionalFormatting>
  <conditionalFormatting sqref="F171:J171">
    <cfRule type="expression" dxfId="660" priority="523" stopIfTrue="1">
      <formula>ISBLANK(F171)</formula>
    </cfRule>
    <cfRule type="cellIs" dxfId="659" priority="524" stopIfTrue="1" operator="equal">
      <formula>"Pasa"</formula>
    </cfRule>
    <cfRule type="cellIs" dxfId="658" priority="525" stopIfTrue="1" operator="equal">
      <formula>"Falla"</formula>
    </cfRule>
    <cfRule type="cellIs" dxfId="657" priority="526" stopIfTrue="1" operator="equal">
      <formula>"N/A"</formula>
    </cfRule>
    <cfRule type="cellIs" dxfId="656" priority="527" stopIfTrue="1" operator="equal">
      <formula>"N/T"</formula>
    </cfRule>
    <cfRule type="cellIs" dxfId="655" priority="528" stopIfTrue="1" operator="equal">
      <formula>"N/D"</formula>
    </cfRule>
  </conditionalFormatting>
  <conditionalFormatting sqref="F209:J209">
    <cfRule type="expression" dxfId="654" priority="517" stopIfTrue="1">
      <formula>ISBLANK(F209)</formula>
    </cfRule>
    <cfRule type="cellIs" dxfId="653" priority="518" stopIfTrue="1" operator="equal">
      <formula>"Pasa"</formula>
    </cfRule>
    <cfRule type="cellIs" dxfId="652" priority="519" stopIfTrue="1" operator="equal">
      <formula>"Falla"</formula>
    </cfRule>
    <cfRule type="cellIs" dxfId="651" priority="520" stopIfTrue="1" operator="equal">
      <formula>"N/A"</formula>
    </cfRule>
    <cfRule type="cellIs" dxfId="650" priority="521" stopIfTrue="1" operator="equal">
      <formula>"N/T"</formula>
    </cfRule>
    <cfRule type="cellIs" dxfId="649" priority="522" stopIfTrue="1" operator="equal">
      <formula>"N/D"</formula>
    </cfRule>
  </conditionalFormatting>
  <conditionalFormatting sqref="F247:J247">
    <cfRule type="expression" dxfId="648" priority="511" stopIfTrue="1">
      <formula>ISBLANK(F247)</formula>
    </cfRule>
    <cfRule type="cellIs" dxfId="647" priority="512" stopIfTrue="1" operator="equal">
      <formula>"Pasa"</formula>
    </cfRule>
    <cfRule type="cellIs" dxfId="646" priority="513" stopIfTrue="1" operator="equal">
      <formula>"Falla"</formula>
    </cfRule>
    <cfRule type="cellIs" dxfId="645" priority="514" stopIfTrue="1" operator="equal">
      <formula>"N/A"</formula>
    </cfRule>
    <cfRule type="cellIs" dxfId="644" priority="515" stopIfTrue="1" operator="equal">
      <formula>"N/T"</formula>
    </cfRule>
    <cfRule type="cellIs" dxfId="643" priority="516" stopIfTrue="1" operator="equal">
      <formula>"N/D"</formula>
    </cfRule>
  </conditionalFormatting>
  <conditionalFormatting sqref="F285:J285">
    <cfRule type="expression" dxfId="642" priority="505" stopIfTrue="1">
      <formula>ISBLANK(F285)</formula>
    </cfRule>
    <cfRule type="cellIs" dxfId="641" priority="506" stopIfTrue="1" operator="equal">
      <formula>"Pasa"</formula>
    </cfRule>
    <cfRule type="cellIs" dxfId="640" priority="507" stopIfTrue="1" operator="equal">
      <formula>"Falla"</formula>
    </cfRule>
    <cfRule type="cellIs" dxfId="639" priority="508" stopIfTrue="1" operator="equal">
      <formula>"N/A"</formula>
    </cfRule>
    <cfRule type="cellIs" dxfId="638" priority="509" stopIfTrue="1" operator="equal">
      <formula>"N/T"</formula>
    </cfRule>
    <cfRule type="cellIs" dxfId="637" priority="510" stopIfTrue="1" operator="equal">
      <formula>"N/D"</formula>
    </cfRule>
  </conditionalFormatting>
  <conditionalFormatting sqref="F323:J323">
    <cfRule type="expression" dxfId="636" priority="499" stopIfTrue="1">
      <formula>ISBLANK(F323)</formula>
    </cfRule>
    <cfRule type="cellIs" dxfId="635" priority="500" stopIfTrue="1" operator="equal">
      <formula>"Pasa"</formula>
    </cfRule>
    <cfRule type="cellIs" dxfId="634" priority="501" stopIfTrue="1" operator="equal">
      <formula>"Falla"</formula>
    </cfRule>
    <cfRule type="cellIs" dxfId="633" priority="502" stopIfTrue="1" operator="equal">
      <formula>"N/A"</formula>
    </cfRule>
    <cfRule type="cellIs" dxfId="632" priority="503" stopIfTrue="1" operator="equal">
      <formula>"N/T"</formula>
    </cfRule>
    <cfRule type="cellIs" dxfId="631" priority="504" stopIfTrue="1" operator="equal">
      <formula>"N/D"</formula>
    </cfRule>
  </conditionalFormatting>
  <conditionalFormatting sqref="F361:J361">
    <cfRule type="expression" dxfId="630" priority="493" stopIfTrue="1">
      <formula>ISBLANK(F361)</formula>
    </cfRule>
    <cfRule type="cellIs" dxfId="629" priority="494" stopIfTrue="1" operator="equal">
      <formula>"Pasa"</formula>
    </cfRule>
    <cfRule type="cellIs" dxfId="628" priority="495" stopIfTrue="1" operator="equal">
      <formula>"Falla"</formula>
    </cfRule>
    <cfRule type="cellIs" dxfId="627" priority="496" stopIfTrue="1" operator="equal">
      <formula>"N/A"</formula>
    </cfRule>
    <cfRule type="cellIs" dxfId="626" priority="497" stopIfTrue="1" operator="equal">
      <formula>"N/T"</formula>
    </cfRule>
    <cfRule type="cellIs" dxfId="625" priority="498" stopIfTrue="1" operator="equal">
      <formula>"N/D"</formula>
    </cfRule>
  </conditionalFormatting>
  <conditionalFormatting sqref="F399:J399">
    <cfRule type="expression" dxfId="624" priority="487" stopIfTrue="1">
      <formula>ISBLANK(F399)</formula>
    </cfRule>
    <cfRule type="cellIs" dxfId="623" priority="488" stopIfTrue="1" operator="equal">
      <formula>"Pasa"</formula>
    </cfRule>
    <cfRule type="cellIs" dxfId="622" priority="489" stopIfTrue="1" operator="equal">
      <formula>"Falla"</formula>
    </cfRule>
    <cfRule type="cellIs" dxfId="621" priority="490" stopIfTrue="1" operator="equal">
      <formula>"N/A"</formula>
    </cfRule>
    <cfRule type="cellIs" dxfId="620" priority="491" stopIfTrue="1" operator="equal">
      <formula>"N/T"</formula>
    </cfRule>
    <cfRule type="cellIs" dxfId="619" priority="492" stopIfTrue="1" operator="equal">
      <formula>"N/D"</formula>
    </cfRule>
  </conditionalFormatting>
  <conditionalFormatting sqref="F437:J437">
    <cfRule type="expression" dxfId="618" priority="481" stopIfTrue="1">
      <formula>ISBLANK(F437)</formula>
    </cfRule>
    <cfRule type="cellIs" dxfId="617" priority="482" stopIfTrue="1" operator="equal">
      <formula>"Pasa"</formula>
    </cfRule>
    <cfRule type="cellIs" dxfId="616" priority="483" stopIfTrue="1" operator="equal">
      <formula>"Falla"</formula>
    </cfRule>
    <cfRule type="cellIs" dxfId="615" priority="484" stopIfTrue="1" operator="equal">
      <formula>"N/A"</formula>
    </cfRule>
    <cfRule type="cellIs" dxfId="614" priority="485" stopIfTrue="1" operator="equal">
      <formula>"N/T"</formula>
    </cfRule>
    <cfRule type="cellIs" dxfId="613" priority="486" stopIfTrue="1" operator="equal">
      <formula>"N/D"</formula>
    </cfRule>
  </conditionalFormatting>
  <conditionalFormatting sqref="F475:J475">
    <cfRule type="expression" dxfId="612" priority="475" stopIfTrue="1">
      <formula>ISBLANK(F475)</formula>
    </cfRule>
    <cfRule type="cellIs" dxfId="611" priority="476" stopIfTrue="1" operator="equal">
      <formula>"Pasa"</formula>
    </cfRule>
    <cfRule type="cellIs" dxfId="610" priority="477" stopIfTrue="1" operator="equal">
      <formula>"Falla"</formula>
    </cfRule>
    <cfRule type="cellIs" dxfId="609" priority="478" stopIfTrue="1" operator="equal">
      <formula>"N/A"</formula>
    </cfRule>
    <cfRule type="cellIs" dxfId="608" priority="479" stopIfTrue="1" operator="equal">
      <formula>"N/T"</formula>
    </cfRule>
    <cfRule type="cellIs" dxfId="607" priority="480" stopIfTrue="1" operator="equal">
      <formula>"N/D"</formula>
    </cfRule>
  </conditionalFormatting>
  <conditionalFormatting sqref="F513:J513">
    <cfRule type="expression" dxfId="606" priority="469" stopIfTrue="1">
      <formula>ISBLANK(F513)</formula>
    </cfRule>
    <cfRule type="cellIs" dxfId="605" priority="470" stopIfTrue="1" operator="equal">
      <formula>"Pasa"</formula>
    </cfRule>
    <cfRule type="cellIs" dxfId="604" priority="471" stopIfTrue="1" operator="equal">
      <formula>"Falla"</formula>
    </cfRule>
    <cfRule type="cellIs" dxfId="603" priority="472" stopIfTrue="1" operator="equal">
      <formula>"N/A"</formula>
    </cfRule>
    <cfRule type="cellIs" dxfId="602" priority="473" stopIfTrue="1" operator="equal">
      <formula>"N/T"</formula>
    </cfRule>
    <cfRule type="cellIs" dxfId="601" priority="474" stopIfTrue="1" operator="equal">
      <formula>"N/D"</formula>
    </cfRule>
  </conditionalFormatting>
  <conditionalFormatting sqref="F551:J551">
    <cfRule type="expression" dxfId="600" priority="463" stopIfTrue="1">
      <formula>ISBLANK(F551)</formula>
    </cfRule>
    <cfRule type="cellIs" dxfId="599" priority="464" stopIfTrue="1" operator="equal">
      <formula>"Pasa"</formula>
    </cfRule>
    <cfRule type="cellIs" dxfId="598" priority="465" stopIfTrue="1" operator="equal">
      <formula>"Falla"</formula>
    </cfRule>
    <cfRule type="cellIs" dxfId="597" priority="466" stopIfTrue="1" operator="equal">
      <formula>"N/A"</formula>
    </cfRule>
    <cfRule type="cellIs" dxfId="596" priority="467" stopIfTrue="1" operator="equal">
      <formula>"N/T"</formula>
    </cfRule>
    <cfRule type="cellIs" dxfId="595" priority="468" stopIfTrue="1" operator="equal">
      <formula>"N/D"</formula>
    </cfRule>
  </conditionalFormatting>
  <conditionalFormatting sqref="F589:J589">
    <cfRule type="expression" dxfId="594" priority="457" stopIfTrue="1">
      <formula>ISBLANK(F589)</formula>
    </cfRule>
    <cfRule type="cellIs" dxfId="593" priority="458" stopIfTrue="1" operator="equal">
      <formula>"Pasa"</formula>
    </cfRule>
    <cfRule type="cellIs" dxfId="592" priority="459" stopIfTrue="1" operator="equal">
      <formula>"Falla"</formula>
    </cfRule>
    <cfRule type="cellIs" dxfId="591" priority="460" stopIfTrue="1" operator="equal">
      <formula>"N/A"</formula>
    </cfRule>
    <cfRule type="cellIs" dxfId="590" priority="461" stopIfTrue="1" operator="equal">
      <formula>"N/T"</formula>
    </cfRule>
    <cfRule type="cellIs" dxfId="589" priority="462" stopIfTrue="1" operator="equal">
      <formula>"N/D"</formula>
    </cfRule>
  </conditionalFormatting>
  <conditionalFormatting sqref="F627:J627">
    <cfRule type="expression" dxfId="588" priority="451" stopIfTrue="1">
      <formula>ISBLANK(F627)</formula>
    </cfRule>
    <cfRule type="cellIs" dxfId="587" priority="452" stopIfTrue="1" operator="equal">
      <formula>"Pasa"</formula>
    </cfRule>
    <cfRule type="cellIs" dxfId="586" priority="453" stopIfTrue="1" operator="equal">
      <formula>"Falla"</formula>
    </cfRule>
    <cfRule type="cellIs" dxfId="585" priority="454" stopIfTrue="1" operator="equal">
      <formula>"N/A"</formula>
    </cfRule>
    <cfRule type="cellIs" dxfId="584" priority="455" stopIfTrue="1" operator="equal">
      <formula>"N/T"</formula>
    </cfRule>
    <cfRule type="cellIs" dxfId="583" priority="456" stopIfTrue="1" operator="equal">
      <formula>"N/D"</formula>
    </cfRule>
  </conditionalFormatting>
  <conditionalFormatting sqref="D34:D35">
    <cfRule type="expression" dxfId="582" priority="445" stopIfTrue="1">
      <formula>ISBLANK(D34)</formula>
    </cfRule>
    <cfRule type="cellIs" dxfId="581" priority="446" stopIfTrue="1" operator="equal">
      <formula>"Pasa"</formula>
    </cfRule>
    <cfRule type="cellIs" dxfId="580" priority="447" stopIfTrue="1" operator="equal">
      <formula>"Falla"</formula>
    </cfRule>
    <cfRule type="cellIs" dxfId="579" priority="448" stopIfTrue="1" operator="equal">
      <formula>"N/A"</formula>
    </cfRule>
    <cfRule type="cellIs" dxfId="578" priority="449" stopIfTrue="1" operator="equal">
      <formula>"N/T"</formula>
    </cfRule>
    <cfRule type="cellIs" dxfId="577" priority="450" stopIfTrue="1" operator="equal">
      <formula>"N/D"</formula>
    </cfRule>
  </conditionalFormatting>
  <conditionalFormatting sqref="D187">
    <cfRule type="expression" dxfId="576" priority="439" stopIfTrue="1">
      <formula>ISBLANK(D187)</formula>
    </cfRule>
    <cfRule type="cellIs" dxfId="575" priority="440" stopIfTrue="1" operator="equal">
      <formula>"Pasa"</formula>
    </cfRule>
    <cfRule type="cellIs" dxfId="574" priority="441" stopIfTrue="1" operator="equal">
      <formula>"Falla"</formula>
    </cfRule>
    <cfRule type="cellIs" dxfId="573" priority="442" stopIfTrue="1" operator="equal">
      <formula>"N/A"</formula>
    </cfRule>
    <cfRule type="cellIs" dxfId="572" priority="443" stopIfTrue="1" operator="equal">
      <formula>"N/T"</formula>
    </cfRule>
    <cfRule type="cellIs" dxfId="571" priority="444" stopIfTrue="1" operator="equal">
      <formula>"N/D"</formula>
    </cfRule>
  </conditionalFormatting>
  <conditionalFormatting sqref="D528:D529">
    <cfRule type="expression" dxfId="570" priority="433" stopIfTrue="1">
      <formula>ISBLANK(D528)</formula>
    </cfRule>
    <cfRule type="cellIs" dxfId="569" priority="434" stopIfTrue="1" operator="equal">
      <formula>"Pasa"</formula>
    </cfRule>
    <cfRule type="cellIs" dxfId="568" priority="435" stopIfTrue="1" operator="equal">
      <formula>"Falla"</formula>
    </cfRule>
    <cfRule type="cellIs" dxfId="567" priority="436" stopIfTrue="1" operator="equal">
      <formula>"N/A"</formula>
    </cfRule>
    <cfRule type="cellIs" dxfId="566" priority="437" stopIfTrue="1" operator="equal">
      <formula>"N/T"</formula>
    </cfRule>
    <cfRule type="cellIs" dxfId="565" priority="438" stopIfTrue="1" operator="equal">
      <formula>"N/D"</formula>
    </cfRule>
  </conditionalFormatting>
  <conditionalFormatting sqref="D186">
    <cfRule type="expression" dxfId="564" priority="421" stopIfTrue="1">
      <formula>ISBLANK(D186)</formula>
    </cfRule>
    <cfRule type="cellIs" dxfId="563" priority="422" stopIfTrue="1" operator="equal">
      <formula>"Pasa"</formula>
    </cfRule>
    <cfRule type="cellIs" dxfId="562" priority="423" stopIfTrue="1" operator="equal">
      <formula>"Falla"</formula>
    </cfRule>
    <cfRule type="cellIs" dxfId="561" priority="424" stopIfTrue="1" operator="equal">
      <formula>"N/A"</formula>
    </cfRule>
    <cfRule type="cellIs" dxfId="560" priority="425" stopIfTrue="1" operator="equal">
      <formula>"N/T"</formula>
    </cfRule>
    <cfRule type="cellIs" dxfId="559" priority="426" stopIfTrue="1" operator="equal">
      <formula>"N/D"</formula>
    </cfRule>
  </conditionalFormatting>
  <conditionalFormatting sqref="D566">
    <cfRule type="expression" dxfId="558" priority="415" stopIfTrue="1">
      <formula>ISBLANK(D566)</formula>
    </cfRule>
    <cfRule type="cellIs" dxfId="557" priority="416" stopIfTrue="1" operator="equal">
      <formula>"Pasa"</formula>
    </cfRule>
    <cfRule type="cellIs" dxfId="556" priority="417" stopIfTrue="1" operator="equal">
      <formula>"Falla"</formula>
    </cfRule>
    <cfRule type="cellIs" dxfId="555" priority="418" stopIfTrue="1" operator="equal">
      <formula>"N/A"</formula>
    </cfRule>
    <cfRule type="cellIs" dxfId="554" priority="419" stopIfTrue="1" operator="equal">
      <formula>"N/T"</formula>
    </cfRule>
    <cfRule type="cellIs" dxfId="553" priority="420" stopIfTrue="1" operator="equal">
      <formula>"N/D"</formula>
    </cfRule>
  </conditionalFormatting>
  <conditionalFormatting sqref="D19:D27">
    <cfRule type="expression" dxfId="552" priority="325" stopIfTrue="1">
      <formula>ISBLANK(D19)</formula>
    </cfRule>
    <cfRule type="cellIs" dxfId="551" priority="326" stopIfTrue="1" operator="equal">
      <formula>"Pasa"</formula>
    </cfRule>
    <cfRule type="cellIs" dxfId="550" priority="327" stopIfTrue="1" operator="equal">
      <formula>"Falla"</formula>
    </cfRule>
    <cfRule type="cellIs" dxfId="549" priority="328" stopIfTrue="1" operator="equal">
      <formula>"N/A"</formula>
    </cfRule>
    <cfRule type="cellIs" dxfId="548" priority="329" stopIfTrue="1" operator="equal">
      <formula>"N/T"</formula>
    </cfRule>
    <cfRule type="cellIs" dxfId="547" priority="330" stopIfTrue="1" operator="equal">
      <formula>"N/D"</formula>
    </cfRule>
  </conditionalFormatting>
  <conditionalFormatting sqref="D57:D66">
    <cfRule type="expression" dxfId="546" priority="319" stopIfTrue="1">
      <formula>ISBLANK(D57)</formula>
    </cfRule>
    <cfRule type="cellIs" dxfId="545" priority="320" stopIfTrue="1" operator="equal">
      <formula>"Pasa"</formula>
    </cfRule>
    <cfRule type="cellIs" dxfId="544" priority="321" stopIfTrue="1" operator="equal">
      <formula>"Falla"</formula>
    </cfRule>
    <cfRule type="cellIs" dxfId="543" priority="322" stopIfTrue="1" operator="equal">
      <formula>"N/A"</formula>
    </cfRule>
    <cfRule type="cellIs" dxfId="542" priority="323" stopIfTrue="1" operator="equal">
      <formula>"N/T"</formula>
    </cfRule>
    <cfRule type="cellIs" dxfId="541" priority="324" stopIfTrue="1" operator="equal">
      <formula>"N/D"</formula>
    </cfRule>
  </conditionalFormatting>
  <conditionalFormatting sqref="D95:D104">
    <cfRule type="expression" dxfId="540" priority="313" stopIfTrue="1">
      <formula>ISBLANK(D95)</formula>
    </cfRule>
    <cfRule type="cellIs" dxfId="539" priority="314" stopIfTrue="1" operator="equal">
      <formula>"Pasa"</formula>
    </cfRule>
    <cfRule type="cellIs" dxfId="538" priority="315" stopIfTrue="1" operator="equal">
      <formula>"Falla"</formula>
    </cfRule>
    <cfRule type="cellIs" dxfId="537" priority="316" stopIfTrue="1" operator="equal">
      <formula>"N/A"</formula>
    </cfRule>
    <cfRule type="cellIs" dxfId="536" priority="317" stopIfTrue="1" operator="equal">
      <formula>"N/T"</formula>
    </cfRule>
    <cfRule type="cellIs" dxfId="535" priority="318" stopIfTrue="1" operator="equal">
      <formula>"N/D"</formula>
    </cfRule>
  </conditionalFormatting>
  <conditionalFormatting sqref="D133:D142">
    <cfRule type="expression" dxfId="534" priority="307" stopIfTrue="1">
      <formula>ISBLANK(D133)</formula>
    </cfRule>
    <cfRule type="cellIs" dxfId="533" priority="308" stopIfTrue="1" operator="equal">
      <formula>"Pasa"</formula>
    </cfRule>
    <cfRule type="cellIs" dxfId="532" priority="309" stopIfTrue="1" operator="equal">
      <formula>"Falla"</formula>
    </cfRule>
    <cfRule type="cellIs" dxfId="531" priority="310" stopIfTrue="1" operator="equal">
      <formula>"N/A"</formula>
    </cfRule>
    <cfRule type="cellIs" dxfId="530" priority="311" stopIfTrue="1" operator="equal">
      <formula>"N/T"</formula>
    </cfRule>
    <cfRule type="cellIs" dxfId="529" priority="312" stopIfTrue="1" operator="equal">
      <formula>"N/D"</formula>
    </cfRule>
  </conditionalFormatting>
  <conditionalFormatting sqref="D285">
    <cfRule type="expression" dxfId="528" priority="283" stopIfTrue="1">
      <formula>ISBLANK(D285)</formula>
    </cfRule>
    <cfRule type="cellIs" dxfId="527" priority="284" stopIfTrue="1" operator="equal">
      <formula>"Pasa"</formula>
    </cfRule>
    <cfRule type="cellIs" dxfId="526" priority="285" stopIfTrue="1" operator="equal">
      <formula>"Falla"</formula>
    </cfRule>
    <cfRule type="cellIs" dxfId="525" priority="286" stopIfTrue="1" operator="equal">
      <formula>"N/A"</formula>
    </cfRule>
    <cfRule type="cellIs" dxfId="524" priority="287" stopIfTrue="1" operator="equal">
      <formula>"N/T"</formula>
    </cfRule>
    <cfRule type="cellIs" dxfId="523" priority="288" stopIfTrue="1" operator="equal">
      <formula>"N/D"</formula>
    </cfRule>
  </conditionalFormatting>
  <conditionalFormatting sqref="D361:D371">
    <cfRule type="expression" dxfId="522" priority="271" stopIfTrue="1">
      <formula>ISBLANK(D361)</formula>
    </cfRule>
    <cfRule type="cellIs" dxfId="521" priority="272" stopIfTrue="1" operator="equal">
      <formula>"Pasa"</formula>
    </cfRule>
    <cfRule type="cellIs" dxfId="520" priority="273" stopIfTrue="1" operator="equal">
      <formula>"Falla"</formula>
    </cfRule>
    <cfRule type="cellIs" dxfId="519" priority="274" stopIfTrue="1" operator="equal">
      <formula>"N/A"</formula>
    </cfRule>
    <cfRule type="cellIs" dxfId="518" priority="275" stopIfTrue="1" operator="equal">
      <formula>"N/T"</formula>
    </cfRule>
    <cfRule type="cellIs" dxfId="517" priority="276" stopIfTrue="1" operator="equal">
      <formula>"N/D"</formula>
    </cfRule>
  </conditionalFormatting>
  <conditionalFormatting sqref="D399:D408">
    <cfRule type="expression" dxfId="516" priority="265" stopIfTrue="1">
      <formula>ISBLANK(D399)</formula>
    </cfRule>
    <cfRule type="cellIs" dxfId="515" priority="266" stopIfTrue="1" operator="equal">
      <formula>"Pasa"</formula>
    </cfRule>
    <cfRule type="cellIs" dxfId="514" priority="267" stopIfTrue="1" operator="equal">
      <formula>"Falla"</formula>
    </cfRule>
    <cfRule type="cellIs" dxfId="513" priority="268" stopIfTrue="1" operator="equal">
      <formula>"N/A"</formula>
    </cfRule>
    <cfRule type="cellIs" dxfId="512" priority="269" stopIfTrue="1" operator="equal">
      <formula>"N/T"</formula>
    </cfRule>
    <cfRule type="cellIs" dxfId="511" priority="270" stopIfTrue="1" operator="equal">
      <formula>"N/D"</formula>
    </cfRule>
  </conditionalFormatting>
  <conditionalFormatting sqref="D513:D522">
    <cfRule type="expression" dxfId="510" priority="247" stopIfTrue="1">
      <formula>ISBLANK(D513)</formula>
    </cfRule>
    <cfRule type="cellIs" dxfId="509" priority="248" stopIfTrue="1" operator="equal">
      <formula>"Pasa"</formula>
    </cfRule>
    <cfRule type="cellIs" dxfId="508" priority="249" stopIfTrue="1" operator="equal">
      <formula>"Falla"</formula>
    </cfRule>
    <cfRule type="cellIs" dxfId="507" priority="250" stopIfTrue="1" operator="equal">
      <formula>"N/A"</formula>
    </cfRule>
    <cfRule type="cellIs" dxfId="506" priority="251" stopIfTrue="1" operator="equal">
      <formula>"N/T"</formula>
    </cfRule>
    <cfRule type="cellIs" dxfId="505" priority="252" stopIfTrue="1" operator="equal">
      <formula>"N/D"</formula>
    </cfRule>
  </conditionalFormatting>
  <conditionalFormatting sqref="D551:D560">
    <cfRule type="expression" dxfId="504" priority="241" stopIfTrue="1">
      <formula>ISBLANK(D551)</formula>
    </cfRule>
    <cfRule type="cellIs" dxfId="503" priority="242" stopIfTrue="1" operator="equal">
      <formula>"Pasa"</formula>
    </cfRule>
    <cfRule type="cellIs" dxfId="502" priority="243" stopIfTrue="1" operator="equal">
      <formula>"Falla"</formula>
    </cfRule>
    <cfRule type="cellIs" dxfId="501" priority="244" stopIfTrue="1" operator="equal">
      <formula>"N/A"</formula>
    </cfRule>
    <cfRule type="cellIs" dxfId="500" priority="245" stopIfTrue="1" operator="equal">
      <formula>"N/T"</formula>
    </cfRule>
    <cfRule type="cellIs" dxfId="499" priority="246" stopIfTrue="1" operator="equal">
      <formula>"N/D"</formula>
    </cfRule>
  </conditionalFormatting>
  <conditionalFormatting sqref="D589">
    <cfRule type="expression" dxfId="498" priority="235" stopIfTrue="1">
      <formula>ISBLANK(D589)</formula>
    </cfRule>
    <cfRule type="cellIs" dxfId="497" priority="236" stopIfTrue="1" operator="equal">
      <formula>"Pasa"</formula>
    </cfRule>
    <cfRule type="cellIs" dxfId="496" priority="237" stopIfTrue="1" operator="equal">
      <formula>"Falla"</formula>
    </cfRule>
    <cfRule type="cellIs" dxfId="495" priority="238" stopIfTrue="1" operator="equal">
      <formula>"N/A"</formula>
    </cfRule>
    <cfRule type="cellIs" dxfId="494" priority="239" stopIfTrue="1" operator="equal">
      <formula>"N/T"</formula>
    </cfRule>
    <cfRule type="cellIs" dxfId="493" priority="240" stopIfTrue="1" operator="equal">
      <formula>"N/D"</formula>
    </cfRule>
  </conditionalFormatting>
  <conditionalFormatting sqref="D627:D636">
    <cfRule type="expression" dxfId="492" priority="229" stopIfTrue="1">
      <formula>ISBLANK(D627)</formula>
    </cfRule>
    <cfRule type="cellIs" dxfId="491" priority="230" stopIfTrue="1" operator="equal">
      <formula>"Pasa"</formula>
    </cfRule>
    <cfRule type="cellIs" dxfId="490" priority="231" stopIfTrue="1" operator="equal">
      <formula>"Falla"</formula>
    </cfRule>
    <cfRule type="cellIs" dxfId="489" priority="232" stopIfTrue="1" operator="equal">
      <formula>"N/A"</formula>
    </cfRule>
    <cfRule type="cellIs" dxfId="488" priority="233" stopIfTrue="1" operator="equal">
      <formula>"N/T"</formula>
    </cfRule>
    <cfRule type="cellIs" dxfId="487" priority="234" stopIfTrue="1" operator="equal">
      <formula>"N/D"</formula>
    </cfRule>
  </conditionalFormatting>
  <conditionalFormatting sqref="D171:D180">
    <cfRule type="expression" dxfId="486" priority="223" stopIfTrue="1">
      <formula>ISBLANK(D171)</formula>
    </cfRule>
    <cfRule type="cellIs" dxfId="485" priority="224" stopIfTrue="1" operator="equal">
      <formula>"Pasa"</formula>
    </cfRule>
    <cfRule type="cellIs" dxfId="484" priority="225" stopIfTrue="1" operator="equal">
      <formula>"Falla"</formula>
    </cfRule>
    <cfRule type="cellIs" dxfId="483" priority="226" stopIfTrue="1" operator="equal">
      <formula>"N/A"</formula>
    </cfRule>
    <cfRule type="cellIs" dxfId="482" priority="227" stopIfTrue="1" operator="equal">
      <formula>"N/T"</formula>
    </cfRule>
    <cfRule type="cellIs" dxfId="481" priority="228" stopIfTrue="1" operator="equal">
      <formula>"N/D"</formula>
    </cfRule>
  </conditionalFormatting>
  <conditionalFormatting sqref="D209:D218">
    <cfRule type="expression" dxfId="480" priority="217" stopIfTrue="1">
      <formula>ISBLANK(D209)</formula>
    </cfRule>
    <cfRule type="cellIs" dxfId="479" priority="218" stopIfTrue="1" operator="equal">
      <formula>"Pasa"</formula>
    </cfRule>
    <cfRule type="cellIs" dxfId="478" priority="219" stopIfTrue="1" operator="equal">
      <formula>"Falla"</formula>
    </cfRule>
    <cfRule type="cellIs" dxfId="477" priority="220" stopIfTrue="1" operator="equal">
      <formula>"N/A"</formula>
    </cfRule>
    <cfRule type="cellIs" dxfId="476" priority="221" stopIfTrue="1" operator="equal">
      <formula>"N/T"</formula>
    </cfRule>
    <cfRule type="cellIs" dxfId="475" priority="222" stopIfTrue="1" operator="equal">
      <formula>"N/D"</formula>
    </cfRule>
  </conditionalFormatting>
  <conditionalFormatting sqref="D247:D256">
    <cfRule type="expression" dxfId="474" priority="211" stopIfTrue="1">
      <formula>ISBLANK(D247)</formula>
    </cfRule>
    <cfRule type="cellIs" dxfId="473" priority="212" stopIfTrue="1" operator="equal">
      <formula>"Pasa"</formula>
    </cfRule>
    <cfRule type="cellIs" dxfId="472" priority="213" stopIfTrue="1" operator="equal">
      <formula>"Falla"</formula>
    </cfRule>
    <cfRule type="cellIs" dxfId="471" priority="214" stopIfTrue="1" operator="equal">
      <formula>"N/A"</formula>
    </cfRule>
    <cfRule type="cellIs" dxfId="470" priority="215" stopIfTrue="1" operator="equal">
      <formula>"N/T"</formula>
    </cfRule>
    <cfRule type="cellIs" dxfId="469" priority="216" stopIfTrue="1" operator="equal">
      <formula>"N/D"</formula>
    </cfRule>
  </conditionalFormatting>
  <conditionalFormatting sqref="D323">
    <cfRule type="expression" dxfId="468" priority="205" stopIfTrue="1">
      <formula>ISBLANK(D323)</formula>
    </cfRule>
    <cfRule type="cellIs" dxfId="467" priority="206" stopIfTrue="1" operator="equal">
      <formula>"Pasa"</formula>
    </cfRule>
    <cfRule type="cellIs" dxfId="466" priority="207" stopIfTrue="1" operator="equal">
      <formula>"Falla"</formula>
    </cfRule>
    <cfRule type="cellIs" dxfId="465" priority="208" stopIfTrue="1" operator="equal">
      <formula>"N/A"</formula>
    </cfRule>
    <cfRule type="cellIs" dxfId="464" priority="209" stopIfTrue="1" operator="equal">
      <formula>"N/T"</formula>
    </cfRule>
    <cfRule type="cellIs" dxfId="463" priority="210" stopIfTrue="1" operator="equal">
      <formula>"N/D"</formula>
    </cfRule>
  </conditionalFormatting>
  <conditionalFormatting sqref="D437">
    <cfRule type="expression" dxfId="462" priority="199" stopIfTrue="1">
      <formula>ISBLANK(D437)</formula>
    </cfRule>
    <cfRule type="cellIs" dxfId="461" priority="200" stopIfTrue="1" operator="equal">
      <formula>"Pasa"</formula>
    </cfRule>
    <cfRule type="cellIs" dxfId="460" priority="201" stopIfTrue="1" operator="equal">
      <formula>"Falla"</formula>
    </cfRule>
    <cfRule type="cellIs" dxfId="459" priority="202" stopIfTrue="1" operator="equal">
      <formula>"N/A"</formula>
    </cfRule>
    <cfRule type="cellIs" dxfId="458" priority="203" stopIfTrue="1" operator="equal">
      <formula>"N/T"</formula>
    </cfRule>
    <cfRule type="cellIs" dxfId="457" priority="204" stopIfTrue="1" operator="equal">
      <formula>"N/D"</formula>
    </cfRule>
  </conditionalFormatting>
  <conditionalFormatting sqref="D29 D33">
    <cfRule type="expression" dxfId="456" priority="187" stopIfTrue="1">
      <formula>ISBLANK(D29)</formula>
    </cfRule>
    <cfRule type="cellIs" dxfId="455" priority="188" stopIfTrue="1" operator="equal">
      <formula>"Pasa"</formula>
    </cfRule>
    <cfRule type="cellIs" dxfId="454" priority="189" stopIfTrue="1" operator="equal">
      <formula>"Falla"</formula>
    </cfRule>
    <cfRule type="cellIs" dxfId="453" priority="190" stopIfTrue="1" operator="equal">
      <formula>"N/A"</formula>
    </cfRule>
    <cfRule type="cellIs" dxfId="452" priority="191" stopIfTrue="1" operator="equal">
      <formula>"N/T"</formula>
    </cfRule>
    <cfRule type="cellIs" dxfId="451" priority="192" stopIfTrue="1" operator="equal">
      <formula>"N/D"</formula>
    </cfRule>
  </conditionalFormatting>
  <conditionalFormatting sqref="D67:D71">
    <cfRule type="expression" dxfId="450" priority="181" stopIfTrue="1">
      <formula>ISBLANK(D67)</formula>
    </cfRule>
    <cfRule type="cellIs" dxfId="449" priority="182" stopIfTrue="1" operator="equal">
      <formula>"Pasa"</formula>
    </cfRule>
    <cfRule type="cellIs" dxfId="448" priority="183" stopIfTrue="1" operator="equal">
      <formula>"Falla"</formula>
    </cfRule>
    <cfRule type="cellIs" dxfId="447" priority="184" stopIfTrue="1" operator="equal">
      <formula>"N/A"</formula>
    </cfRule>
    <cfRule type="cellIs" dxfId="446" priority="185" stopIfTrue="1" operator="equal">
      <formula>"N/T"</formula>
    </cfRule>
    <cfRule type="cellIs" dxfId="445" priority="186" stopIfTrue="1" operator="equal">
      <formula>"N/D"</formula>
    </cfRule>
  </conditionalFormatting>
  <conditionalFormatting sqref="D105:D109">
    <cfRule type="expression" dxfId="444" priority="175" stopIfTrue="1">
      <formula>ISBLANK(D105)</formula>
    </cfRule>
    <cfRule type="cellIs" dxfId="443" priority="176" stopIfTrue="1" operator="equal">
      <formula>"Pasa"</formula>
    </cfRule>
    <cfRule type="cellIs" dxfId="442" priority="177" stopIfTrue="1" operator="equal">
      <formula>"Falla"</formula>
    </cfRule>
    <cfRule type="cellIs" dxfId="441" priority="178" stopIfTrue="1" operator="equal">
      <formula>"N/A"</formula>
    </cfRule>
    <cfRule type="cellIs" dxfId="440" priority="179" stopIfTrue="1" operator="equal">
      <formula>"N/T"</formula>
    </cfRule>
    <cfRule type="cellIs" dxfId="439" priority="180" stopIfTrue="1" operator="equal">
      <formula>"N/D"</formula>
    </cfRule>
  </conditionalFormatting>
  <conditionalFormatting sqref="D143:D147">
    <cfRule type="expression" dxfId="438" priority="169" stopIfTrue="1">
      <formula>ISBLANK(D143)</formula>
    </cfRule>
    <cfRule type="cellIs" dxfId="437" priority="170" stopIfTrue="1" operator="equal">
      <formula>"Pasa"</formula>
    </cfRule>
    <cfRule type="cellIs" dxfId="436" priority="171" stopIfTrue="1" operator="equal">
      <formula>"Falla"</formula>
    </cfRule>
    <cfRule type="cellIs" dxfId="435" priority="172" stopIfTrue="1" operator="equal">
      <formula>"N/A"</formula>
    </cfRule>
    <cfRule type="cellIs" dxfId="434" priority="173" stopIfTrue="1" operator="equal">
      <formula>"N/T"</formula>
    </cfRule>
    <cfRule type="cellIs" dxfId="433" priority="174" stopIfTrue="1" operator="equal">
      <formula>"N/D"</formula>
    </cfRule>
  </conditionalFormatting>
  <conditionalFormatting sqref="D181:D185">
    <cfRule type="expression" dxfId="432" priority="163" stopIfTrue="1">
      <formula>ISBLANK(D181)</formula>
    </cfRule>
    <cfRule type="cellIs" dxfId="431" priority="164" stopIfTrue="1" operator="equal">
      <formula>"Pasa"</formula>
    </cfRule>
    <cfRule type="cellIs" dxfId="430" priority="165" stopIfTrue="1" operator="equal">
      <formula>"Falla"</formula>
    </cfRule>
    <cfRule type="cellIs" dxfId="429" priority="166" stopIfTrue="1" operator="equal">
      <formula>"N/A"</formula>
    </cfRule>
    <cfRule type="cellIs" dxfId="428" priority="167" stopIfTrue="1" operator="equal">
      <formula>"N/T"</formula>
    </cfRule>
    <cfRule type="cellIs" dxfId="427" priority="168" stopIfTrue="1" operator="equal">
      <formula>"N/D"</formula>
    </cfRule>
  </conditionalFormatting>
  <conditionalFormatting sqref="D219:D223">
    <cfRule type="expression" dxfId="426" priority="157" stopIfTrue="1">
      <formula>ISBLANK(D219)</formula>
    </cfRule>
    <cfRule type="cellIs" dxfId="425" priority="158" stopIfTrue="1" operator="equal">
      <formula>"Pasa"</formula>
    </cfRule>
    <cfRule type="cellIs" dxfId="424" priority="159" stopIfTrue="1" operator="equal">
      <formula>"Falla"</formula>
    </cfRule>
    <cfRule type="cellIs" dxfId="423" priority="160" stopIfTrue="1" operator="equal">
      <formula>"N/A"</formula>
    </cfRule>
    <cfRule type="cellIs" dxfId="422" priority="161" stopIfTrue="1" operator="equal">
      <formula>"N/T"</formula>
    </cfRule>
    <cfRule type="cellIs" dxfId="421" priority="162" stopIfTrue="1" operator="equal">
      <formula>"N/D"</formula>
    </cfRule>
  </conditionalFormatting>
  <conditionalFormatting sqref="D257:D261">
    <cfRule type="expression" dxfId="420" priority="151" stopIfTrue="1">
      <formula>ISBLANK(D257)</formula>
    </cfRule>
    <cfRule type="cellIs" dxfId="419" priority="152" stopIfTrue="1" operator="equal">
      <formula>"Pasa"</formula>
    </cfRule>
    <cfRule type="cellIs" dxfId="418" priority="153" stopIfTrue="1" operator="equal">
      <formula>"Falla"</formula>
    </cfRule>
    <cfRule type="cellIs" dxfId="417" priority="154" stopIfTrue="1" operator="equal">
      <formula>"N/A"</formula>
    </cfRule>
    <cfRule type="cellIs" dxfId="416" priority="155" stopIfTrue="1" operator="equal">
      <formula>"N/T"</formula>
    </cfRule>
    <cfRule type="cellIs" dxfId="415" priority="156" stopIfTrue="1" operator="equal">
      <formula>"N/D"</formula>
    </cfRule>
  </conditionalFormatting>
  <conditionalFormatting sqref="D299">
    <cfRule type="expression" dxfId="414" priority="145" stopIfTrue="1">
      <formula>ISBLANK(D299)</formula>
    </cfRule>
    <cfRule type="cellIs" dxfId="413" priority="146" stopIfTrue="1" operator="equal">
      <formula>"Pasa"</formula>
    </cfRule>
    <cfRule type="cellIs" dxfId="412" priority="147" stopIfTrue="1" operator="equal">
      <formula>"Falla"</formula>
    </cfRule>
    <cfRule type="cellIs" dxfId="411" priority="148" stopIfTrue="1" operator="equal">
      <formula>"N/A"</formula>
    </cfRule>
    <cfRule type="cellIs" dxfId="410" priority="149" stopIfTrue="1" operator="equal">
      <formula>"N/T"</formula>
    </cfRule>
    <cfRule type="cellIs" dxfId="409" priority="150" stopIfTrue="1" operator="equal">
      <formula>"N/D"</formula>
    </cfRule>
  </conditionalFormatting>
  <conditionalFormatting sqref="D337">
    <cfRule type="expression" dxfId="408" priority="139" stopIfTrue="1">
      <formula>ISBLANK(D337)</formula>
    </cfRule>
    <cfRule type="cellIs" dxfId="407" priority="140" stopIfTrue="1" operator="equal">
      <formula>"Pasa"</formula>
    </cfRule>
    <cfRule type="cellIs" dxfId="406" priority="141" stopIfTrue="1" operator="equal">
      <formula>"Falla"</formula>
    </cfRule>
    <cfRule type="cellIs" dxfId="405" priority="142" stopIfTrue="1" operator="equal">
      <formula>"N/A"</formula>
    </cfRule>
    <cfRule type="cellIs" dxfId="404" priority="143" stopIfTrue="1" operator="equal">
      <formula>"N/T"</formula>
    </cfRule>
    <cfRule type="cellIs" dxfId="403" priority="144" stopIfTrue="1" operator="equal">
      <formula>"N/D"</formula>
    </cfRule>
  </conditionalFormatting>
  <conditionalFormatting sqref="D375">
    <cfRule type="expression" dxfId="402" priority="133" stopIfTrue="1">
      <formula>ISBLANK(D375)</formula>
    </cfRule>
    <cfRule type="cellIs" dxfId="401" priority="134" stopIfTrue="1" operator="equal">
      <formula>"Pasa"</formula>
    </cfRule>
    <cfRule type="cellIs" dxfId="400" priority="135" stopIfTrue="1" operator="equal">
      <formula>"Falla"</formula>
    </cfRule>
    <cfRule type="cellIs" dxfId="399" priority="136" stopIfTrue="1" operator="equal">
      <formula>"N/A"</formula>
    </cfRule>
    <cfRule type="cellIs" dxfId="398" priority="137" stopIfTrue="1" operator="equal">
      <formula>"N/T"</formula>
    </cfRule>
    <cfRule type="cellIs" dxfId="397" priority="138" stopIfTrue="1" operator="equal">
      <formula>"N/D"</formula>
    </cfRule>
  </conditionalFormatting>
  <conditionalFormatting sqref="D409:D413">
    <cfRule type="expression" dxfId="396" priority="127" stopIfTrue="1">
      <formula>ISBLANK(D409)</formula>
    </cfRule>
    <cfRule type="cellIs" dxfId="395" priority="128" stopIfTrue="1" operator="equal">
      <formula>"Pasa"</formula>
    </cfRule>
    <cfRule type="cellIs" dxfId="394" priority="129" stopIfTrue="1" operator="equal">
      <formula>"Falla"</formula>
    </cfRule>
    <cfRule type="cellIs" dxfId="393" priority="130" stopIfTrue="1" operator="equal">
      <formula>"N/A"</formula>
    </cfRule>
    <cfRule type="cellIs" dxfId="392" priority="131" stopIfTrue="1" operator="equal">
      <formula>"N/T"</formula>
    </cfRule>
    <cfRule type="cellIs" dxfId="391" priority="132" stopIfTrue="1" operator="equal">
      <formula>"N/D"</formula>
    </cfRule>
  </conditionalFormatting>
  <conditionalFormatting sqref="D451">
    <cfRule type="expression" dxfId="390" priority="121" stopIfTrue="1">
      <formula>ISBLANK(D451)</formula>
    </cfRule>
    <cfRule type="cellIs" dxfId="389" priority="122" stopIfTrue="1" operator="equal">
      <formula>"Pasa"</formula>
    </cfRule>
    <cfRule type="cellIs" dxfId="388" priority="123" stopIfTrue="1" operator="equal">
      <formula>"Falla"</formula>
    </cfRule>
    <cfRule type="cellIs" dxfId="387" priority="124" stopIfTrue="1" operator="equal">
      <formula>"N/A"</formula>
    </cfRule>
    <cfRule type="cellIs" dxfId="386" priority="125" stopIfTrue="1" operator="equal">
      <formula>"N/T"</formula>
    </cfRule>
    <cfRule type="cellIs" dxfId="385" priority="126" stopIfTrue="1" operator="equal">
      <formula>"N/D"</formula>
    </cfRule>
  </conditionalFormatting>
  <conditionalFormatting sqref="D489">
    <cfRule type="expression" dxfId="384" priority="115" stopIfTrue="1">
      <formula>ISBLANK(D489)</formula>
    </cfRule>
    <cfRule type="cellIs" dxfId="383" priority="116" stopIfTrue="1" operator="equal">
      <formula>"Pasa"</formula>
    </cfRule>
    <cfRule type="cellIs" dxfId="382" priority="117" stopIfTrue="1" operator="equal">
      <formula>"Falla"</formula>
    </cfRule>
    <cfRule type="cellIs" dxfId="381" priority="118" stopIfTrue="1" operator="equal">
      <formula>"N/A"</formula>
    </cfRule>
    <cfRule type="cellIs" dxfId="380" priority="119" stopIfTrue="1" operator="equal">
      <formula>"N/T"</formula>
    </cfRule>
    <cfRule type="cellIs" dxfId="379" priority="120" stopIfTrue="1" operator="equal">
      <formula>"N/D"</formula>
    </cfRule>
  </conditionalFormatting>
  <conditionalFormatting sqref="D523:D527">
    <cfRule type="expression" dxfId="378" priority="109" stopIfTrue="1">
      <formula>ISBLANK(D523)</formula>
    </cfRule>
    <cfRule type="cellIs" dxfId="377" priority="110" stopIfTrue="1" operator="equal">
      <formula>"Pasa"</formula>
    </cfRule>
    <cfRule type="cellIs" dxfId="376" priority="111" stopIfTrue="1" operator="equal">
      <formula>"Falla"</formula>
    </cfRule>
    <cfRule type="cellIs" dxfId="375" priority="112" stopIfTrue="1" operator="equal">
      <formula>"N/A"</formula>
    </cfRule>
    <cfRule type="cellIs" dxfId="374" priority="113" stopIfTrue="1" operator="equal">
      <formula>"N/T"</formula>
    </cfRule>
    <cfRule type="cellIs" dxfId="373" priority="114" stopIfTrue="1" operator="equal">
      <formula>"N/D"</formula>
    </cfRule>
  </conditionalFormatting>
  <conditionalFormatting sqref="D561:D565">
    <cfRule type="expression" dxfId="372" priority="103" stopIfTrue="1">
      <formula>ISBLANK(D561)</formula>
    </cfRule>
    <cfRule type="cellIs" dxfId="371" priority="104" stopIfTrue="1" operator="equal">
      <formula>"Pasa"</formula>
    </cfRule>
    <cfRule type="cellIs" dxfId="370" priority="105" stopIfTrue="1" operator="equal">
      <formula>"Falla"</formula>
    </cfRule>
    <cfRule type="cellIs" dxfId="369" priority="106" stopIfTrue="1" operator="equal">
      <formula>"N/A"</formula>
    </cfRule>
    <cfRule type="cellIs" dxfId="368" priority="107" stopIfTrue="1" operator="equal">
      <formula>"N/T"</formula>
    </cfRule>
    <cfRule type="cellIs" dxfId="367" priority="108" stopIfTrue="1" operator="equal">
      <formula>"N/D"</formula>
    </cfRule>
  </conditionalFormatting>
  <conditionalFormatting sqref="D637:D641">
    <cfRule type="expression" dxfId="366" priority="97" stopIfTrue="1">
      <formula>ISBLANK(D637)</formula>
    </cfRule>
    <cfRule type="cellIs" dxfId="365" priority="98" stopIfTrue="1" operator="equal">
      <formula>"Pasa"</formula>
    </cfRule>
    <cfRule type="cellIs" dxfId="364" priority="99" stopIfTrue="1" operator="equal">
      <formula>"Falla"</formula>
    </cfRule>
    <cfRule type="cellIs" dxfId="363" priority="100" stopIfTrue="1" operator="equal">
      <formula>"N/A"</formula>
    </cfRule>
    <cfRule type="cellIs" dxfId="362" priority="101" stopIfTrue="1" operator="equal">
      <formula>"N/T"</formula>
    </cfRule>
    <cfRule type="cellIs" dxfId="361" priority="102" stopIfTrue="1" operator="equal">
      <formula>"N/D"</formula>
    </cfRule>
  </conditionalFormatting>
  <conditionalFormatting sqref="D603">
    <cfRule type="expression" dxfId="360" priority="91" stopIfTrue="1">
      <formula>ISBLANK(D603)</formula>
    </cfRule>
    <cfRule type="cellIs" dxfId="359" priority="92" stopIfTrue="1" operator="equal">
      <formula>"Pasa"</formula>
    </cfRule>
    <cfRule type="cellIs" dxfId="358" priority="93" stopIfTrue="1" operator="equal">
      <formula>"Falla"</formula>
    </cfRule>
    <cfRule type="cellIs" dxfId="357" priority="94" stopIfTrue="1" operator="equal">
      <formula>"N/A"</formula>
    </cfRule>
    <cfRule type="cellIs" dxfId="356" priority="95" stopIfTrue="1" operator="equal">
      <formula>"N/T"</formula>
    </cfRule>
    <cfRule type="cellIs" dxfId="355" priority="96" stopIfTrue="1" operator="equal">
      <formula>"N/D"</formula>
    </cfRule>
  </conditionalFormatting>
  <conditionalFormatting sqref="D28">
    <cfRule type="expression" dxfId="354" priority="85" stopIfTrue="1">
      <formula>ISBLANK(D28)</formula>
    </cfRule>
    <cfRule type="cellIs" dxfId="353" priority="86" stopIfTrue="1" operator="equal">
      <formula>"Pasa"</formula>
    </cfRule>
    <cfRule type="cellIs" dxfId="352" priority="87" stopIfTrue="1" operator="equal">
      <formula>"Falla"</formula>
    </cfRule>
    <cfRule type="cellIs" dxfId="351" priority="88" stopIfTrue="1" operator="equal">
      <formula>"N/A"</formula>
    </cfRule>
    <cfRule type="cellIs" dxfId="350" priority="89" stopIfTrue="1" operator="equal">
      <formula>"N/T"</formula>
    </cfRule>
    <cfRule type="cellIs" dxfId="349" priority="90" stopIfTrue="1" operator="equal">
      <formula>"N/D"</formula>
    </cfRule>
  </conditionalFormatting>
  <conditionalFormatting sqref="D30:D32">
    <cfRule type="expression" dxfId="348" priority="79" stopIfTrue="1">
      <formula>ISBLANK(D30)</formula>
    </cfRule>
    <cfRule type="cellIs" dxfId="347" priority="80" stopIfTrue="1" operator="equal">
      <formula>"Pasa"</formula>
    </cfRule>
    <cfRule type="cellIs" dxfId="346" priority="81" stopIfTrue="1" operator="equal">
      <formula>"Falla"</formula>
    </cfRule>
    <cfRule type="cellIs" dxfId="345" priority="82" stopIfTrue="1" operator="equal">
      <formula>"N/A"</formula>
    </cfRule>
    <cfRule type="cellIs" dxfId="344" priority="83" stopIfTrue="1" operator="equal">
      <formula>"N/T"</formula>
    </cfRule>
    <cfRule type="cellIs" dxfId="343" priority="84" stopIfTrue="1" operator="equal">
      <formula>"N/D"</formula>
    </cfRule>
  </conditionalFormatting>
  <conditionalFormatting sqref="D286:D298">
    <cfRule type="expression" dxfId="342" priority="73" stopIfTrue="1">
      <formula>ISBLANK(D286)</formula>
    </cfRule>
    <cfRule type="cellIs" dxfId="341" priority="74" stopIfTrue="1" operator="equal">
      <formula>"Pasa"</formula>
    </cfRule>
    <cfRule type="cellIs" dxfId="340" priority="75" stopIfTrue="1" operator="equal">
      <formula>"Falla"</formula>
    </cfRule>
    <cfRule type="cellIs" dxfId="339" priority="76" stopIfTrue="1" operator="equal">
      <formula>"N/A"</formula>
    </cfRule>
    <cfRule type="cellIs" dxfId="338" priority="77" stopIfTrue="1" operator="equal">
      <formula>"N/T"</formula>
    </cfRule>
    <cfRule type="cellIs" dxfId="337" priority="78" stopIfTrue="1" operator="equal">
      <formula>"N/D"</formula>
    </cfRule>
  </conditionalFormatting>
  <conditionalFormatting sqref="D324:D336">
    <cfRule type="expression" dxfId="336" priority="67" stopIfTrue="1">
      <formula>ISBLANK(D324)</formula>
    </cfRule>
    <cfRule type="cellIs" dxfId="335" priority="68" stopIfTrue="1" operator="equal">
      <formula>"Pasa"</formula>
    </cfRule>
    <cfRule type="cellIs" dxfId="334" priority="69" stopIfTrue="1" operator="equal">
      <formula>"Falla"</formula>
    </cfRule>
    <cfRule type="cellIs" dxfId="333" priority="70" stopIfTrue="1" operator="equal">
      <formula>"N/A"</formula>
    </cfRule>
    <cfRule type="cellIs" dxfId="332" priority="71" stopIfTrue="1" operator="equal">
      <formula>"N/T"</formula>
    </cfRule>
    <cfRule type="cellIs" dxfId="331" priority="72" stopIfTrue="1" operator="equal">
      <formula>"N/D"</formula>
    </cfRule>
  </conditionalFormatting>
  <conditionalFormatting sqref="D475:D483">
    <cfRule type="expression" dxfId="330" priority="61" stopIfTrue="1">
      <formula>ISBLANK(D475)</formula>
    </cfRule>
    <cfRule type="cellIs" dxfId="329" priority="62" stopIfTrue="1" operator="equal">
      <formula>"Pasa"</formula>
    </cfRule>
    <cfRule type="cellIs" dxfId="328" priority="63" stopIfTrue="1" operator="equal">
      <formula>"Falla"</formula>
    </cfRule>
    <cfRule type="cellIs" dxfId="327" priority="64" stopIfTrue="1" operator="equal">
      <formula>"N/A"</formula>
    </cfRule>
    <cfRule type="cellIs" dxfId="326" priority="65" stopIfTrue="1" operator="equal">
      <formula>"N/T"</formula>
    </cfRule>
    <cfRule type="cellIs" dxfId="325" priority="66" stopIfTrue="1" operator="equal">
      <formula>"N/D"</formula>
    </cfRule>
  </conditionalFormatting>
  <conditionalFormatting sqref="D486:D488">
    <cfRule type="expression" dxfId="324" priority="43" stopIfTrue="1">
      <formula>ISBLANK(D486)</formula>
    </cfRule>
    <cfRule type="cellIs" dxfId="323" priority="44" stopIfTrue="1" operator="equal">
      <formula>"Pasa"</formula>
    </cfRule>
    <cfRule type="cellIs" dxfId="322" priority="45" stopIfTrue="1" operator="equal">
      <formula>"Falla"</formula>
    </cfRule>
    <cfRule type="cellIs" dxfId="321" priority="46" stopIfTrue="1" operator="equal">
      <formula>"N/A"</formula>
    </cfRule>
    <cfRule type="cellIs" dxfId="320" priority="47" stopIfTrue="1" operator="equal">
      <formula>"N/T"</formula>
    </cfRule>
    <cfRule type="cellIs" dxfId="319" priority="48" stopIfTrue="1" operator="equal">
      <formula>"N/D"</formula>
    </cfRule>
  </conditionalFormatting>
  <conditionalFormatting sqref="D485">
    <cfRule type="expression" dxfId="318" priority="37" stopIfTrue="1">
      <formula>ISBLANK(D485)</formula>
    </cfRule>
    <cfRule type="cellIs" dxfId="317" priority="38" stopIfTrue="1" operator="equal">
      <formula>"Pasa"</formula>
    </cfRule>
    <cfRule type="cellIs" dxfId="316" priority="39" stopIfTrue="1" operator="equal">
      <formula>"Falla"</formula>
    </cfRule>
    <cfRule type="cellIs" dxfId="315" priority="40" stopIfTrue="1" operator="equal">
      <formula>"N/A"</formula>
    </cfRule>
    <cfRule type="cellIs" dxfId="314" priority="41" stopIfTrue="1" operator="equal">
      <formula>"N/T"</formula>
    </cfRule>
    <cfRule type="cellIs" dxfId="313" priority="42" stopIfTrue="1" operator="equal">
      <formula>"N/D"</formula>
    </cfRule>
  </conditionalFormatting>
  <conditionalFormatting sqref="D484">
    <cfRule type="expression" dxfId="312" priority="31" stopIfTrue="1">
      <formula>ISBLANK(D484)</formula>
    </cfRule>
    <cfRule type="cellIs" dxfId="311" priority="32" stopIfTrue="1" operator="equal">
      <formula>"Pasa"</formula>
    </cfRule>
    <cfRule type="cellIs" dxfId="310" priority="33" stopIfTrue="1" operator="equal">
      <formula>"Falla"</formula>
    </cfRule>
    <cfRule type="cellIs" dxfId="309" priority="34" stopIfTrue="1" operator="equal">
      <formula>"N/A"</formula>
    </cfRule>
    <cfRule type="cellIs" dxfId="308" priority="35" stopIfTrue="1" operator="equal">
      <formula>"N/T"</formula>
    </cfRule>
    <cfRule type="cellIs" dxfId="307" priority="36" stopIfTrue="1" operator="equal">
      <formula>"N/D"</formula>
    </cfRule>
  </conditionalFormatting>
  <conditionalFormatting sqref="D372:D374">
    <cfRule type="expression" dxfId="306" priority="25" stopIfTrue="1">
      <formula>ISBLANK(D372)</formula>
    </cfRule>
    <cfRule type="cellIs" dxfId="305" priority="26" stopIfTrue="1" operator="equal">
      <formula>"Pasa"</formula>
    </cfRule>
    <cfRule type="cellIs" dxfId="304" priority="27" stopIfTrue="1" operator="equal">
      <formula>"Falla"</formula>
    </cfRule>
    <cfRule type="cellIs" dxfId="303" priority="28" stopIfTrue="1" operator="equal">
      <formula>"N/A"</formula>
    </cfRule>
    <cfRule type="cellIs" dxfId="302" priority="29" stopIfTrue="1" operator="equal">
      <formula>"N/T"</formula>
    </cfRule>
    <cfRule type="cellIs" dxfId="301" priority="30" stopIfTrue="1" operator="equal">
      <formula>"N/D"</formula>
    </cfRule>
  </conditionalFormatting>
  <conditionalFormatting sqref="D438:D450">
    <cfRule type="expression" dxfId="300" priority="19" stopIfTrue="1">
      <formula>ISBLANK(D438)</formula>
    </cfRule>
    <cfRule type="cellIs" dxfId="299" priority="20" stopIfTrue="1" operator="equal">
      <formula>"Pasa"</formula>
    </cfRule>
    <cfRule type="cellIs" dxfId="298" priority="21" stopIfTrue="1" operator="equal">
      <formula>"Falla"</formula>
    </cfRule>
    <cfRule type="cellIs" dxfId="297" priority="22" stopIfTrue="1" operator="equal">
      <formula>"N/A"</formula>
    </cfRule>
    <cfRule type="cellIs" dxfId="296" priority="23" stopIfTrue="1" operator="equal">
      <formula>"N/T"</formula>
    </cfRule>
    <cfRule type="cellIs" dxfId="295" priority="24" stopIfTrue="1" operator="equal">
      <formula>"N/D"</formula>
    </cfRule>
  </conditionalFormatting>
  <conditionalFormatting sqref="D599">
    <cfRule type="expression" dxfId="294" priority="13" stopIfTrue="1">
      <formula>ISBLANK(D599)</formula>
    </cfRule>
    <cfRule type="cellIs" dxfId="293" priority="14" stopIfTrue="1" operator="equal">
      <formula>"Pasa"</formula>
    </cfRule>
    <cfRule type="cellIs" dxfId="292" priority="15" stopIfTrue="1" operator="equal">
      <formula>"Falla"</formula>
    </cfRule>
    <cfRule type="cellIs" dxfId="291" priority="16" stopIfTrue="1" operator="equal">
      <formula>"N/A"</formula>
    </cfRule>
    <cfRule type="cellIs" dxfId="290" priority="17" stopIfTrue="1" operator="equal">
      <formula>"N/T"</formula>
    </cfRule>
    <cfRule type="cellIs" dxfId="289" priority="18" stopIfTrue="1" operator="equal">
      <formula>"N/D"</formula>
    </cfRule>
  </conditionalFormatting>
  <conditionalFormatting sqref="D590:D598">
    <cfRule type="expression" dxfId="288" priority="7" stopIfTrue="1">
      <formula>ISBLANK(D590)</formula>
    </cfRule>
    <cfRule type="cellIs" dxfId="287" priority="8" stopIfTrue="1" operator="equal">
      <formula>"Pasa"</formula>
    </cfRule>
    <cfRule type="cellIs" dxfId="286" priority="9" stopIfTrue="1" operator="equal">
      <formula>"Falla"</formula>
    </cfRule>
    <cfRule type="cellIs" dxfId="285" priority="10" stopIfTrue="1" operator="equal">
      <formula>"N/A"</formula>
    </cfRule>
    <cfRule type="cellIs" dxfId="284" priority="11" stopIfTrue="1" operator="equal">
      <formula>"N/T"</formula>
    </cfRule>
    <cfRule type="cellIs" dxfId="283" priority="12" stopIfTrue="1" operator="equal">
      <formula>"N/D"</formula>
    </cfRule>
  </conditionalFormatting>
  <conditionalFormatting sqref="D600:D602">
    <cfRule type="expression" dxfId="282" priority="1" stopIfTrue="1">
      <formula>ISBLANK(D600)</formula>
    </cfRule>
    <cfRule type="cellIs" dxfId="281" priority="2" stopIfTrue="1" operator="equal">
      <formula>"Pasa"</formula>
    </cfRule>
    <cfRule type="cellIs" dxfId="280" priority="3" stopIfTrue="1" operator="equal">
      <formula>"Falla"</formula>
    </cfRule>
    <cfRule type="cellIs" dxfId="279" priority="4" stopIfTrue="1" operator="equal">
      <formula>"N/A"</formula>
    </cfRule>
    <cfRule type="cellIs" dxfId="278" priority="5" stopIfTrue="1" operator="equal">
      <formula>"N/T"</formula>
    </cfRule>
    <cfRule type="cellIs" dxfId="277"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2" t="s">
        <v>55</v>
      </c>
      <c r="C11" s="213"/>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46</v>
      </c>
      <c r="H12" s="67">
        <f ca="1">IF(($G$15+$K$15)=0,0,G12/($G$15+$K$15))</f>
        <v>0.32857142857142857</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14</v>
      </c>
      <c r="H13" s="67">
        <f ca="1">IF(($G$15+$K$15)=0,0,G13/($G$15+$K$15))</f>
        <v>0.1</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80</v>
      </c>
      <c r="H14" s="67">
        <f ca="1">IF(($G$15+$K$15)=0,0,G14/($G$15+$K$15))</f>
        <v>0.5714285714285714</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140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https://www.comunidad.madrid/transparencia</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Qué es transparencia</v>
      </c>
      <c r="C20" s="140" t="str">
        <f>IF( ISBLANK('03.Muestra'!$E9),"",'03.Muestra'!$E9)</f>
        <v>https://www.comunidad.madrid/transparencia/que-es-transparencia</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Registro de solicitudes</v>
      </c>
      <c r="C21" s="140" t="str">
        <f>IF( ISBLANK('03.Muestra'!$E10),"",'03.Muestra'!$E10)</f>
        <v>https://www.comunidad.madrid/transparencia/registro-solicitudes-y-reclamaciones-ambito-transparencia</v>
      </c>
      <c r="D21" s="164" t="s">
        <v>64</v>
      </c>
      <c r="E21" s="133" t="str">
        <f t="shared" si="0"/>
        <v/>
      </c>
      <c r="F21" s="19"/>
      <c r="G21" s="19"/>
      <c r="H21" s="19"/>
      <c r="I21" s="19"/>
      <c r="J21" s="19"/>
      <c r="K21" s="19"/>
      <c r="W21" s="19"/>
      <c r="X21" s="19"/>
      <c r="Y21" s="19"/>
    </row>
    <row r="22" spans="2:25" ht="12" customHeight="1">
      <c r="B22" s="140" t="str">
        <f>IF( ISBLANK('03.Muestra'!$C11),"",'03.Muestra'!$C11)</f>
        <v>Institución y funcionamiento</v>
      </c>
      <c r="C22" s="140" t="str">
        <f>IF( ISBLANK('03.Muestra'!$E11),"",'03.Muestra'!$E11)</f>
        <v>https://www.comunidad.madrid/transparencia/institucion-y-su-funcionamiento</v>
      </c>
      <c r="D22" s="164" t="s">
        <v>64</v>
      </c>
      <c r="E22" s="133" t="str">
        <f t="shared" si="0"/>
        <v/>
      </c>
      <c r="F22" s="19"/>
      <c r="G22" s="19"/>
      <c r="H22" s="19"/>
      <c r="I22" s="19"/>
      <c r="J22" s="19"/>
      <c r="K22" s="148" t="s">
        <v>71</v>
      </c>
      <c r="L22" s="149" t="s">
        <v>72</v>
      </c>
      <c r="W22" s="19"/>
      <c r="X22" s="19"/>
    </row>
    <row r="23" spans="2:25" ht="12" customHeight="1">
      <c r="B23" s="140" t="str">
        <f>IF( ISBLANK('03.Muestra'!$C12),"",'03.Muestra'!$C12)</f>
        <v>Relaciones sindicales</v>
      </c>
      <c r="C23" s="140" t="str">
        <f>IF( ISBLANK('03.Muestra'!$E12),"",'03.Muestra'!$E12)</f>
        <v>https://www.comunidad.madrid/transparencia/relaciones-sindicales</v>
      </c>
      <c r="D23" s="164" t="s">
        <v>64</v>
      </c>
      <c r="E23" s="133" t="str">
        <f t="shared" si="0"/>
        <v/>
      </c>
      <c r="F23" s="150"/>
      <c r="G23" s="19"/>
      <c r="H23" s="19"/>
      <c r="I23" s="19"/>
      <c r="J23" s="19"/>
      <c r="K23" s="148" t="s">
        <v>73</v>
      </c>
      <c r="L23" s="149" t="s">
        <v>74</v>
      </c>
      <c r="W23" s="19"/>
      <c r="X23" s="19"/>
    </row>
    <row r="24" spans="2:25" ht="12" customHeight="1">
      <c r="B24" s="140" t="str">
        <f>IF( ISBLANK('03.Muestra'!$C13),"",'03.Muestra'!$C13)</f>
        <v>Procedimientos y Servicios</v>
      </c>
      <c r="C24" s="140" t="str">
        <f>IF( ISBLANK('03.Muestra'!$E13),"",'03.Muestra'!$E13)</f>
        <v>https://www.comunidad.madrid/transparencia/inventario-procedimientos-y-servicios-comunidad</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Cartas de servicios</v>
      </c>
      <c r="C25" s="140" t="str">
        <f>IF( ISBLANK('03.Muestra'!$E14),"",'03.Muestra'!$E14)</f>
        <v>https://www.comunidad.madrid/transparencia/servicios-procedimientos/cartas-servicios</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Presupuestos</v>
      </c>
      <c r="C26" s="140" t="str">
        <f>IF( ISBLANK('03.Muestra'!$E15),"",'03.Muestra'!$E15)</f>
        <v>https://www.comunidad.madrid/transparencia/presupuestos-0</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Datos estadísticos</v>
      </c>
      <c r="C27" s="140" t="str">
        <f>IF( ISBLANK('03.Muestra'!$E16),"",'03.Muestra'!$E16)</f>
        <v>https://www.comunidad.madrid/transparencia/presupuestos-contratos-subvenciones/datos-estadisticos</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Financiación y tributos</v>
      </c>
      <c r="C28" s="140" t="str">
        <f>IF( ISBLANK('03.Muestra'!$E17),"",'03.Muestra'!$E17)</f>
        <v>https://www.comunidad.madrid/transparencia/financiacion-y-tributos-0</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Consulta pública</v>
      </c>
      <c r="C29" s="140" t="str">
        <f>IF( ISBLANK('03.Muestra'!$E18),"",'03.Muestra'!$E18)</f>
        <v>https://www.comunidad.madrid/transparencia/normativa-planificacion/consulta-publica</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Plan normativo</v>
      </c>
      <c r="C30" s="140" t="str">
        <f>IF( ISBLANK('03.Muestra'!$E19),"",'03.Muestra'!$E19)</f>
        <v>https://www.comunidad.madrid/transparencia/plan-normativo</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Ordenación</v>
      </c>
      <c r="C31" s="140" t="str">
        <f>IF( ISBLANK('03.Muestra'!$E20),"",'03.Muestra'!$E20)</f>
        <v>https://www.comunidad.madrid/transparencia/informacion-materia-ordenacion-del-territorio</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Aviso legal</v>
      </c>
      <c r="C32" s="140" t="str">
        <f>IF( ISBLANK('03.Muestra'!$E21),"",'03.Muestra'!$E21)</f>
        <v>https://www.comunidad.madrid/transparencia/aviso-legal</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73</v>
      </c>
      <c r="E58" s="133" t="str">
        <f t="shared" si="2"/>
        <v/>
      </c>
      <c r="F58" s="147">
        <f ca="1">COUNTIF($D57:INDIRECT("$D" &amp;  SUM(ROW()-1,'03.Muestra'!$D$45)-1),F57)</f>
        <v>0</v>
      </c>
      <c r="G58" s="147">
        <f ca="1">COUNTIF($D57:INDIRECT("$D" &amp;  SUM(ROW()-1,'03.Muestra'!$D$45)-1),G57)</f>
        <v>0</v>
      </c>
      <c r="H58" s="147">
        <f ca="1">COUNTIF($D57:INDIRECT("$D" &amp;  SUM(ROW()-1,'03.Muestra'!$D$45)-1),H57)</f>
        <v>14</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14</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https://www.comunidad.madrid/transparencia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Qué es transparencia</v>
      </c>
      <c r="C134" s="140" t="str">
        <f>IF( ISBLANK('03.Muestra'!$E9),"",'03.Muestra'!$E9)</f>
        <v>https://www.comunidad.madrid/transparencia/que-es-transparencia</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12</v>
      </c>
      <c r="I134" s="147">
        <f ca="1">COUNTIF($D133:INDIRECT("$D" &amp;  SUM(ROW()-1,'03.Muestra'!$D$45)-1),I133)</f>
        <v>0</v>
      </c>
      <c r="J134" s="147">
        <f ca="1">COUNTIF($D133:INDIRECT("$D" &amp;  SUM(ROW()-1,'03.Muestra'!$D$45)-1),J133)</f>
        <v>2</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Registro de solicitudes</v>
      </c>
      <c r="C135" s="140" t="str">
        <f>IF( ISBLANK('03.Muestra'!$E10),"",'03.Muestra'!$E10)</f>
        <v>https://www.comunidad.madrid/transparencia/registro-solicitudes-y-reclamaciones-ambito-transparencia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Institución y funcionamiento</v>
      </c>
      <c r="C136" s="140" t="str">
        <f>IF( ISBLANK('03.Muestra'!$E11),"",'03.Muestra'!$E11)</f>
        <v>https://www.comunidad.madrid/transparencia/institucion-y-su-funcionamiento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Relaciones sindicales</v>
      </c>
      <c r="C137" s="140" t="str">
        <f>IF( ISBLANK('03.Muestra'!$E12),"",'03.Muestra'!$E12)</f>
        <v>https://www.comunidad.madrid/transparencia/relaciones-sindicales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Procedimientos y Servicios</v>
      </c>
      <c r="C138" s="140" t="str">
        <f>IF( ISBLANK('03.Muestra'!$E13),"",'03.Muestra'!$E13)</f>
        <v>https://www.comunidad.madrid/transparencia/inventario-procedimientos-y-servicios-comunidad</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Cartas de servicios</v>
      </c>
      <c r="C139" s="140" t="str">
        <f>IF( ISBLANK('03.Muestra'!$E14),"",'03.Muestra'!$E14)</f>
        <v>https://www.comunidad.madrid/transparencia/servicios-procedimientos/cartas-servicios</v>
      </c>
      <c r="D139" s="164" t="s">
        <v>61</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Presupuestos</v>
      </c>
      <c r="C140" s="140" t="str">
        <f>IF( ISBLANK('03.Muestra'!$E15),"",'03.Muestra'!$E15)</f>
        <v>https://www.comunidad.madrid/transparencia/presupuestos-0</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Datos estadísticos</v>
      </c>
      <c r="C141" s="140" t="str">
        <f>IF( ISBLANK('03.Muestra'!$E16),"",'03.Muestra'!$E16)</f>
        <v>https://www.comunidad.madrid/transparencia/presupuestos-contratos-subvenciones/datos-estadisticos</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Financiación y tributos</v>
      </c>
      <c r="C142" s="140" t="str">
        <f>IF( ISBLANK('03.Muestra'!$E17),"",'03.Muestra'!$E17)</f>
        <v>https://www.comunidad.madrid/transparencia/financiacion-y-tributos-0</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Consulta pública</v>
      </c>
      <c r="C143" s="140" t="str">
        <f>IF( ISBLANK('03.Muestra'!$E18),"",'03.Muestra'!$E18)</f>
        <v>https://www.comunidad.madrid/transparencia/normativa-planificacion/consulta-publica</v>
      </c>
      <c r="D143" s="164" t="s">
        <v>61</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Plan normativo</v>
      </c>
      <c r="C144" s="140" t="str">
        <f>IF( ISBLANK('03.Muestra'!$E19),"",'03.Muestra'!$E19)</f>
        <v>https://www.comunidad.madrid/transparencia/plan-normativo</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Ordenación</v>
      </c>
      <c r="C145" s="140" t="str">
        <f>IF( ISBLANK('03.Muestra'!$E20),"",'03.Muestra'!$E20)</f>
        <v>https://www.comunidad.madrid/transparencia/informacion-materia-ordenacion-del-territorio</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Aviso legal</v>
      </c>
      <c r="C146" s="140" t="str">
        <f>IF( ISBLANK('03.Muestra'!$E21),"",'03.Muestra'!$E21)</f>
        <v>https://www.comunidad.madrid/transparencia/aviso-legal</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
      </c>
      <c r="C147" s="140" t="str">
        <f>IF( ISBLANK('03.Muestra'!$E22),"",'03.Muestra'!$E22)</f>
        <v/>
      </c>
      <c r="D147" s="164"/>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https://www.comunidad.madrid/transparencia</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Qué es transparencia</v>
      </c>
      <c r="C172" s="140" t="str">
        <f>IF( ISBLANK('03.Muestra'!$E9),"",'03.Muestra'!$E9)</f>
        <v>https://www.comunidad.madrid/transparencia/que-es-transparencia</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14</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Registro de solicitudes</v>
      </c>
      <c r="C173" s="140" t="str">
        <f>IF( ISBLANK('03.Muestra'!$E10),"",'03.Muestra'!$E10)</f>
        <v>https://www.comunidad.madrid/transparencia/registro-solicitudes-y-reclamaciones-ambito-transparencia</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Institución y funcionamiento</v>
      </c>
      <c r="C174" s="140" t="str">
        <f>IF( ISBLANK('03.Muestra'!$E11),"",'03.Muestra'!$E11)</f>
        <v>https://www.comunidad.madrid/transparencia/institucion-y-su-funcionamiento</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Relaciones sindicales</v>
      </c>
      <c r="C175" s="140" t="str">
        <f>IF( ISBLANK('03.Muestra'!$E12),"",'03.Muestra'!$E12)</f>
        <v>https://www.comunidad.madrid/transparencia/relaciones-sindicales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Procedimientos y Servicios</v>
      </c>
      <c r="C176" s="140" t="str">
        <f>IF( ISBLANK('03.Muestra'!$E13),"",'03.Muestra'!$E13)</f>
        <v>https://www.comunidad.madrid/transparencia/inventario-procedimientos-y-servicios-comunidad</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Cartas de servicios</v>
      </c>
      <c r="C177" s="140" t="str">
        <f>IF( ISBLANK('03.Muestra'!$E14),"",'03.Muestra'!$E14)</f>
        <v>https://www.comunidad.madrid/transparencia/servicios-procedimientos/cartas-servicios</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Presupuestos</v>
      </c>
      <c r="C178" s="140" t="str">
        <f>IF( ISBLANK('03.Muestra'!$E15),"",'03.Muestra'!$E15)</f>
        <v>https://www.comunidad.madrid/transparencia/presupuestos-0</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Datos estadísticos</v>
      </c>
      <c r="C179" s="140" t="str">
        <f>IF( ISBLANK('03.Muestra'!$E16),"",'03.Muestra'!$E16)</f>
        <v>https://www.comunidad.madrid/transparencia/presupuestos-contratos-subvenciones/datos-estadisticos</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Financiación y tributos</v>
      </c>
      <c r="C180" s="140" t="str">
        <f>IF( ISBLANK('03.Muestra'!$E17),"",'03.Muestra'!$E17)</f>
        <v>https://www.comunidad.madrid/transparencia/financiacion-y-tributos-0</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Consulta pública</v>
      </c>
      <c r="C181" s="140" t="str">
        <f>IF( ISBLANK('03.Muestra'!$E18),"",'03.Muestra'!$E18)</f>
        <v>https://www.comunidad.madrid/transparencia/normativa-planificacion/consulta-publica</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Plan normativo</v>
      </c>
      <c r="C182" s="140" t="str">
        <f>IF( ISBLANK('03.Muestra'!$E19),"",'03.Muestra'!$E19)</f>
        <v>https://www.comunidad.madrid/transparencia/plan-normativo</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Ordenación</v>
      </c>
      <c r="C183" s="140" t="str">
        <f>IF( ISBLANK('03.Muestra'!$E20),"",'03.Muestra'!$E20)</f>
        <v>https://www.comunidad.madrid/transparencia/informacion-materia-ordenacion-del-territorio</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Aviso legal</v>
      </c>
      <c r="C184" s="140" t="str">
        <f>IF( ISBLANK('03.Muestra'!$E21),"",'03.Muestra'!$E21)</f>
        <v>https://www.comunidad.madrid/transparencia/aviso-legal</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
      </c>
      <c r="C185" s="140" t="str">
        <f>IF( ISBLANK('03.Muestra'!$E22),"",'03.Muestra'!$E22)</f>
        <v/>
      </c>
      <c r="D185" s="164"/>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https://www.comunidad.madrid/transparencia</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Qué es transparencia</v>
      </c>
      <c r="C210" s="140" t="str">
        <f>IF( ISBLANK('03.Muestra'!$E9),"",'03.Muestra'!$E9)</f>
        <v>https://www.comunidad.madrid/transparencia/que-es-transparencia</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14</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Registro de solicitudes</v>
      </c>
      <c r="C211" s="140" t="str">
        <f>IF( ISBLANK('03.Muestra'!$E10),"",'03.Muestra'!$E10)</f>
        <v>https://www.comunidad.madrid/transparencia/registro-solicitudes-y-reclamaciones-ambito-transparencia</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Institución y funcionamiento</v>
      </c>
      <c r="C212" s="140" t="str">
        <f>IF( ISBLANK('03.Muestra'!$E11),"",'03.Muestra'!$E11)</f>
        <v>https://www.comunidad.madrid/transparencia/institucion-y-su-funcionamiento</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Relaciones sindicales</v>
      </c>
      <c r="C213" s="140" t="str">
        <f>IF( ISBLANK('03.Muestra'!$E12),"",'03.Muestra'!$E12)</f>
        <v>https://www.comunidad.madrid/transparencia/relaciones-sindicales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Procedimientos y Servicios</v>
      </c>
      <c r="C214" s="140" t="str">
        <f>IF( ISBLANK('03.Muestra'!$E13),"",'03.Muestra'!$E13)</f>
        <v>https://www.comunidad.madrid/transparencia/inventario-procedimientos-y-servicios-comunidad</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Cartas de servicios</v>
      </c>
      <c r="C215" s="140" t="str">
        <f>IF( ISBLANK('03.Muestra'!$E14),"",'03.Muestra'!$E14)</f>
        <v>https://www.comunidad.madrid/transparencia/servicios-procedimientos/cartas-servicios</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Presupuestos</v>
      </c>
      <c r="C216" s="140" t="str">
        <f>IF( ISBLANK('03.Muestra'!$E15),"",'03.Muestra'!$E15)</f>
        <v>https://www.comunidad.madrid/transparencia/presupuestos-0</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Datos estadísticos</v>
      </c>
      <c r="C217" s="140" t="str">
        <f>IF( ISBLANK('03.Muestra'!$E16),"",'03.Muestra'!$E16)</f>
        <v>https://www.comunidad.madrid/transparencia/presupuestos-contratos-subvenciones/datos-estadisticos</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Financiación y tributos</v>
      </c>
      <c r="C218" s="140" t="str">
        <f>IF( ISBLANK('03.Muestra'!$E17),"",'03.Muestra'!$E17)</f>
        <v>https://www.comunidad.madrid/transparencia/financiacion-y-tributos-0</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Consulta pública</v>
      </c>
      <c r="C219" s="140" t="str">
        <f>IF( ISBLANK('03.Muestra'!$E18),"",'03.Muestra'!$E18)</f>
        <v>https://www.comunidad.madrid/transparencia/normativa-planificacion/consulta-publica</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Plan normativo</v>
      </c>
      <c r="C220" s="140" t="str">
        <f>IF( ISBLANK('03.Muestra'!$E19),"",'03.Muestra'!$E19)</f>
        <v>https://www.comunidad.madrid/transparencia/plan-normativo</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Ordenación</v>
      </c>
      <c r="C221" s="140" t="str">
        <f>IF( ISBLANK('03.Muestra'!$E20),"",'03.Muestra'!$E20)</f>
        <v>https://www.comunidad.madrid/transparencia/informacion-materia-ordenacion-del-territorio</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Aviso legal</v>
      </c>
      <c r="C222" s="140" t="str">
        <f>IF( ISBLANK('03.Muestra'!$E21),"",'03.Muestra'!$E21)</f>
        <v>https://www.comunidad.madrid/transparencia/aviso-legal</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
      </c>
      <c r="C223" s="140" t="str">
        <f>IF( ISBLANK('03.Muestra'!$E22),"",'03.Muestra'!$E22)</f>
        <v/>
      </c>
      <c r="D223" s="164"/>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https://www.comunidad.madrid/transparencia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Qué es transparencia</v>
      </c>
      <c r="C248" s="140" t="str">
        <f>IF( ISBLANK('03.Muestra'!$E9),"",'03.Muestra'!$E9)</f>
        <v>https://www.comunidad.madrid/transparencia/que-es-transparencia</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14</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Registro de solicitudes</v>
      </c>
      <c r="C249" s="140" t="str">
        <f>IF( ISBLANK('03.Muestra'!$E10),"",'03.Muestra'!$E10)</f>
        <v>https://www.comunidad.madrid/transparencia/registro-solicitudes-y-reclamaciones-ambito-transparencia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Institución y funcionamiento</v>
      </c>
      <c r="C250" s="140" t="str">
        <f>IF( ISBLANK('03.Muestra'!$E11),"",'03.Muestra'!$E11)</f>
        <v>https://www.comunidad.madrid/transparencia/institucion-y-su-funcionamiento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Relaciones sindicales</v>
      </c>
      <c r="C251" s="140" t="str">
        <f>IF( ISBLANK('03.Muestra'!$E12),"",'03.Muestra'!$E12)</f>
        <v>https://www.comunidad.madrid/transparencia/relaciones-sindicales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Procedimientos y Servicios</v>
      </c>
      <c r="C252" s="140" t="str">
        <f>IF( ISBLANK('03.Muestra'!$E13),"",'03.Muestra'!$E13)</f>
        <v>https://www.comunidad.madrid/transparencia/inventario-procedimientos-y-servicios-comunidad</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Cartas de servicios</v>
      </c>
      <c r="C253" s="140" t="str">
        <f>IF( ISBLANK('03.Muestra'!$E14),"",'03.Muestra'!$E14)</f>
        <v>https://www.comunidad.madrid/transparencia/servicios-procedimientos/cartas-servicios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Presupuestos</v>
      </c>
      <c r="C254" s="140" t="str">
        <f>IF( ISBLANK('03.Muestra'!$E15),"",'03.Muestra'!$E15)</f>
        <v>https://www.comunidad.madrid/transparencia/presupuestos-0</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Datos estadísticos</v>
      </c>
      <c r="C255" s="140" t="str">
        <f>IF( ISBLANK('03.Muestra'!$E16),"",'03.Muestra'!$E16)</f>
        <v>https://www.comunidad.madrid/transparencia/presupuestos-contratos-subvenciones/datos-estadisticos</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Financiación y tributos</v>
      </c>
      <c r="C256" s="140" t="str">
        <f>IF( ISBLANK('03.Muestra'!$E17),"",'03.Muestra'!$E17)</f>
        <v>https://www.comunidad.madrid/transparencia/financiacion-y-tributos-0</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Consulta pública</v>
      </c>
      <c r="C257" s="140" t="str">
        <f>IF( ISBLANK('03.Muestra'!$E18),"",'03.Muestra'!$E18)</f>
        <v>https://www.comunidad.madrid/transparencia/normativa-planificacion/consulta-publica</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Plan normativo</v>
      </c>
      <c r="C258" s="140" t="str">
        <f>IF( ISBLANK('03.Muestra'!$E19),"",'03.Muestra'!$E19)</f>
        <v>https://www.comunidad.madrid/transparencia/plan-normativo</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Ordenación</v>
      </c>
      <c r="C259" s="140" t="str">
        <f>IF( ISBLANK('03.Muestra'!$E20),"",'03.Muestra'!$E20)</f>
        <v>https://www.comunidad.madrid/transparencia/informacion-materia-ordenacion-del-territorio</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Aviso legal</v>
      </c>
      <c r="C260" s="140" t="str">
        <f>IF( ISBLANK('03.Muestra'!$E21),"",'03.Muestra'!$E21)</f>
        <v>https://www.comunidad.madrid/transparencia/aviso-legal</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
      </c>
      <c r="C261" s="140" t="str">
        <f>IF( ISBLANK('03.Muestra'!$E22),"",'03.Muestra'!$E22)</f>
        <v/>
      </c>
      <c r="D261" s="164"/>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https://www.comunidad.madrid/transparencia</v>
      </c>
      <c r="D285" s="164" t="s">
        <v>73</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Qué es transparencia</v>
      </c>
      <c r="C286" s="140" t="str">
        <f>IF( ISBLANK('03.Muestra'!$E9),"",'03.Muestra'!$E9)</f>
        <v>https://www.comunidad.madrid/transparencia/que-es-transparencia</v>
      </c>
      <c r="D286" s="164" t="s">
        <v>73</v>
      </c>
      <c r="E286" s="133" t="str">
        <f t="shared" si="14"/>
        <v/>
      </c>
      <c r="F286" s="147">
        <f ca="1">COUNTIF($D285:INDIRECT("$D" &amp;  SUM(ROW()-1,'03.Muestra'!$D$45)-1),F285)</f>
        <v>0</v>
      </c>
      <c r="G286" s="147">
        <f ca="1">COUNTIF($D285:INDIRECT("$D" &amp;  SUM(ROW()-1,'03.Muestra'!$D$45)-1),G285)</f>
        <v>0</v>
      </c>
      <c r="H286" s="147">
        <f ca="1">COUNTIF($D285:INDIRECT("$D" &amp;  SUM(ROW()-1,'03.Muestra'!$D$45)-1),H285)</f>
        <v>12</v>
      </c>
      <c r="I286" s="147">
        <f ca="1">COUNTIF($D285:INDIRECT("$D" &amp;  SUM(ROW()-1,'03.Muestra'!$D$45)-1),I285)</f>
        <v>0</v>
      </c>
      <c r="J286" s="147">
        <f ca="1">COUNTIF($D285:INDIRECT("$D" &amp;  SUM(ROW()-1,'03.Muestra'!$D$45)-1),J285)</f>
        <v>2</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Registro de solicitudes</v>
      </c>
      <c r="C287" s="140" t="str">
        <f>IF( ISBLANK('03.Muestra'!$E10),"",'03.Muestra'!$E10)</f>
        <v>https://www.comunidad.madrid/transparencia/registro-solicitudes-y-reclamaciones-ambito-transparencia</v>
      </c>
      <c r="D287" s="164" t="s">
        <v>73</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Institución y funcionamiento</v>
      </c>
      <c r="C288" s="140" t="str">
        <f>IF( ISBLANK('03.Muestra'!$E11),"",'03.Muestra'!$E11)</f>
        <v>https://www.comunidad.madrid/transparencia/institucion-y-su-funcionamiento</v>
      </c>
      <c r="D288" s="164" t="s">
        <v>73</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Relaciones sindicales</v>
      </c>
      <c r="C289" s="140" t="str">
        <f>IF( ISBLANK('03.Muestra'!$E12),"",'03.Muestra'!$E12)</f>
        <v>https://www.comunidad.madrid/transparencia/relaciones-sindicales</v>
      </c>
      <c r="D289" s="164" t="s">
        <v>73</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Procedimientos y Servicios</v>
      </c>
      <c r="C290" s="140" t="str">
        <f>IF( ISBLANK('03.Muestra'!$E13),"",'03.Muestra'!$E13)</f>
        <v>https://www.comunidad.madrid/transparencia/inventario-procedimientos-y-servicios-comunidad</v>
      </c>
      <c r="D290" s="164" t="s">
        <v>73</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Cartas de servicios</v>
      </c>
      <c r="C291" s="140" t="str">
        <f>IF( ISBLANK('03.Muestra'!$E14),"",'03.Muestra'!$E14)</f>
        <v>https://www.comunidad.madrid/transparencia/servicios-procedimientos/cartas-servicios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Presupuestos</v>
      </c>
      <c r="C292" s="140" t="str">
        <f>IF( ISBLANK('03.Muestra'!$E15),"",'03.Muestra'!$E15)</f>
        <v>https://www.comunidad.madrid/transparencia/presupuestos-0</v>
      </c>
      <c r="D292" s="164" t="s">
        <v>73</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Datos estadísticos</v>
      </c>
      <c r="C293" s="140" t="str">
        <f>IF( ISBLANK('03.Muestra'!$E16),"",'03.Muestra'!$E16)</f>
        <v>https://www.comunidad.madrid/transparencia/presupuestos-contratos-subvenciones/datos-estadisticos</v>
      </c>
      <c r="D293" s="164" t="s">
        <v>73</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Financiación y tributos</v>
      </c>
      <c r="C294" s="140" t="str">
        <f>IF( ISBLANK('03.Muestra'!$E17),"",'03.Muestra'!$E17)</f>
        <v>https://www.comunidad.madrid/transparencia/financiacion-y-tributos-0</v>
      </c>
      <c r="D294" s="164" t="s">
        <v>73</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Consulta pública</v>
      </c>
      <c r="C295" s="140" t="str">
        <f>IF( ISBLANK('03.Muestra'!$E18),"",'03.Muestra'!$E18)</f>
        <v>https://www.comunidad.madrid/transparencia/normativa-planificacion/consulta-publica</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Plan normativo</v>
      </c>
      <c r="C296" s="140" t="str">
        <f>IF( ISBLANK('03.Muestra'!$E19),"",'03.Muestra'!$E19)</f>
        <v>https://www.comunidad.madrid/transparencia/plan-normativo</v>
      </c>
      <c r="D296" s="164" t="s">
        <v>73</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Ordenación</v>
      </c>
      <c r="C297" s="140" t="str">
        <f>IF( ISBLANK('03.Muestra'!$E20),"",'03.Muestra'!$E20)</f>
        <v>https://www.comunidad.madrid/transparencia/informacion-materia-ordenacion-del-territorio</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Aviso legal</v>
      </c>
      <c r="C298" s="140" t="str">
        <f>IF( ISBLANK('03.Muestra'!$E21),"",'03.Muestra'!$E21)</f>
        <v>https://www.comunidad.madrid/transparencia/aviso-legal</v>
      </c>
      <c r="D298" s="164" t="s">
        <v>73</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
      </c>
      <c r="C299" s="140" t="str">
        <f>IF( ISBLANK('03.Muestra'!$E22),"",'03.Muestra'!$E22)</f>
        <v/>
      </c>
      <c r="D299" s="164"/>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https://www.comunidad.madrid/transparencia</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Qué es transparencia</v>
      </c>
      <c r="C324" s="140" t="str">
        <f>IF( ISBLANK('03.Muestra'!$E9),"",'03.Muestra'!$E9)</f>
        <v>https://www.comunidad.madrid/transparencia/que-es-transparencia</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14</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Registro de solicitudes</v>
      </c>
      <c r="C325" s="140" t="str">
        <f>IF( ISBLANK('03.Muestra'!$E10),"",'03.Muestra'!$E10)</f>
        <v>https://www.comunidad.madrid/transparencia/registro-solicitudes-y-reclamaciones-ambito-transparencia</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Institución y funcionamiento</v>
      </c>
      <c r="C326" s="140" t="str">
        <f>IF( ISBLANK('03.Muestra'!$E11),"",'03.Muestra'!$E11)</f>
        <v>https://www.comunidad.madrid/transparencia/institucion-y-su-funcionamiento</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Relaciones sindicales</v>
      </c>
      <c r="C327" s="140" t="str">
        <f>IF( ISBLANK('03.Muestra'!$E12),"",'03.Muestra'!$E12)</f>
        <v>https://www.comunidad.madrid/transparencia/relaciones-sindicales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Procedimientos y Servicios</v>
      </c>
      <c r="C328" s="140" t="str">
        <f>IF( ISBLANK('03.Muestra'!$E13),"",'03.Muestra'!$E13)</f>
        <v>https://www.comunidad.madrid/transparencia/inventario-procedimientos-y-servicios-comunidad</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Cartas de servicios</v>
      </c>
      <c r="C329" s="140" t="str">
        <f>IF( ISBLANK('03.Muestra'!$E14),"",'03.Muestra'!$E14)</f>
        <v>https://www.comunidad.madrid/transparencia/servicios-procedimientos/cartas-servicios</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Presupuestos</v>
      </c>
      <c r="C330" s="140" t="str">
        <f>IF( ISBLANK('03.Muestra'!$E15),"",'03.Muestra'!$E15)</f>
        <v>https://www.comunidad.madrid/transparencia/presupuestos-0</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Datos estadísticos</v>
      </c>
      <c r="C331" s="140" t="str">
        <f>IF( ISBLANK('03.Muestra'!$E16),"",'03.Muestra'!$E16)</f>
        <v>https://www.comunidad.madrid/transparencia/presupuestos-contratos-subvenciones/datos-estadisticos</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Financiación y tributos</v>
      </c>
      <c r="C332" s="140" t="str">
        <f>IF( ISBLANK('03.Muestra'!$E17),"",'03.Muestra'!$E17)</f>
        <v>https://www.comunidad.madrid/transparencia/financiacion-y-tributos-0</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Consulta pública</v>
      </c>
      <c r="C333" s="140" t="str">
        <f>IF( ISBLANK('03.Muestra'!$E18),"",'03.Muestra'!$E18)</f>
        <v>https://www.comunidad.madrid/transparencia/normativa-planificacion/consulta-publica</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Plan normativo</v>
      </c>
      <c r="C334" s="140" t="str">
        <f>IF( ISBLANK('03.Muestra'!$E19),"",'03.Muestra'!$E19)</f>
        <v>https://www.comunidad.madrid/transparencia/plan-normativo</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Ordenación</v>
      </c>
      <c r="C335" s="140" t="str">
        <f>IF( ISBLANK('03.Muestra'!$E20),"",'03.Muestra'!$E20)</f>
        <v>https://www.comunidad.madrid/transparencia/informacion-materia-ordenacion-del-territorio</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Aviso legal</v>
      </c>
      <c r="C336" s="140" t="str">
        <f>IF( ISBLANK('03.Muestra'!$E21),"",'03.Muestra'!$E21)</f>
        <v>https://www.comunidad.madrid/transparencia/aviso-legal</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
      </c>
      <c r="C337" s="140" t="str">
        <f>IF( ISBLANK('03.Muestra'!$E22),"",'03.Muestra'!$E22)</f>
        <v/>
      </c>
      <c r="D337" s="164"/>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https://www.comunidad.madrid/transparencia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Qué es transparencia</v>
      </c>
      <c r="C362" s="140" t="str">
        <f>IF( ISBLANK('03.Muestra'!$E9),"",'03.Muestra'!$E9)</f>
        <v>https://www.comunidad.madrid/transparencia/que-es-transparencia</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14</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Registro de solicitudes</v>
      </c>
      <c r="C363" s="140" t="str">
        <f>IF( ISBLANK('03.Muestra'!$E10),"",'03.Muestra'!$E10)</f>
        <v>https://www.comunidad.madrid/transparencia/registro-solicitudes-y-reclamaciones-ambito-transparencia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Institución y funcionamiento</v>
      </c>
      <c r="C364" s="140" t="str">
        <f>IF( ISBLANK('03.Muestra'!$E11),"",'03.Muestra'!$E11)</f>
        <v>https://www.comunidad.madrid/transparencia/institucion-y-su-funcionamiento</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Relaciones sindicales</v>
      </c>
      <c r="C365" s="140" t="str">
        <f>IF( ISBLANK('03.Muestra'!$E12),"",'03.Muestra'!$E12)</f>
        <v>https://www.comunidad.madrid/transparencia/relaciones-sindicales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Procedimientos y Servicios</v>
      </c>
      <c r="C366" s="140" t="str">
        <f>IF( ISBLANK('03.Muestra'!$E13),"",'03.Muestra'!$E13)</f>
        <v>https://www.comunidad.madrid/transparencia/inventario-procedimientos-y-servicios-comunidad</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Cartas de servicios</v>
      </c>
      <c r="C367" s="140" t="str">
        <f>IF( ISBLANK('03.Muestra'!$E14),"",'03.Muestra'!$E14)</f>
        <v>https://www.comunidad.madrid/transparencia/servicios-procedimientos/cartas-servicios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Presupuestos</v>
      </c>
      <c r="C368" s="140" t="str">
        <f>IF( ISBLANK('03.Muestra'!$E15),"",'03.Muestra'!$E15)</f>
        <v>https://www.comunidad.madrid/transparencia/presupuestos-0</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Datos estadísticos</v>
      </c>
      <c r="C369" s="140" t="str">
        <f>IF( ISBLANK('03.Muestra'!$E16),"",'03.Muestra'!$E16)</f>
        <v>https://www.comunidad.madrid/transparencia/presupuestos-contratos-subvenciones/datos-estadisticos</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Financiación y tributos</v>
      </c>
      <c r="C370" s="140" t="str">
        <f>IF( ISBLANK('03.Muestra'!$E17),"",'03.Muestra'!$E17)</f>
        <v>https://www.comunidad.madrid/transparencia/financiacion-y-tributos-0</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Consulta pública</v>
      </c>
      <c r="C371" s="140" t="str">
        <f>IF( ISBLANK('03.Muestra'!$E18),"",'03.Muestra'!$E18)</f>
        <v>https://www.comunidad.madrid/transparencia/normativa-planificacion/consulta-publica</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Plan normativo</v>
      </c>
      <c r="C372" s="140" t="str">
        <f>IF( ISBLANK('03.Muestra'!$E19),"",'03.Muestra'!$E19)</f>
        <v>https://www.comunidad.madrid/transparencia/plan-normativo</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Ordenación</v>
      </c>
      <c r="C373" s="140" t="str">
        <f>IF( ISBLANK('03.Muestra'!$E20),"",'03.Muestra'!$E20)</f>
        <v>https://www.comunidad.madrid/transparencia/informacion-materia-ordenacion-del-territorio</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Aviso legal</v>
      </c>
      <c r="C374" s="140" t="str">
        <f>IF( ISBLANK('03.Muestra'!$E21),"",'03.Muestra'!$E21)</f>
        <v>https://www.comunidad.madrid/transparencia/aviso-legal</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
      </c>
      <c r="C375" s="140" t="str">
        <f>IF( ISBLANK('03.Muestra'!$E22),"",'03.Muestra'!$E22)</f>
        <v/>
      </c>
      <c r="D375" s="164"/>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276" priority="398" operator="equal">
      <formula>"ERR"</formula>
    </cfRule>
  </conditionalFormatting>
  <conditionalFormatting sqref="D72:D91 D110:D129 D148:D167 D186:D205 D224:D243 D300:D319 D34:D53 D262:D281 D338:D357 D376:D395">
    <cfRule type="expression" dxfId="275" priority="392" stopIfTrue="1">
      <formula>ISBLANK(D34)</formula>
    </cfRule>
    <cfRule type="cellIs" dxfId="274" priority="393" stopIfTrue="1" operator="equal">
      <formula>"Pasa"</formula>
    </cfRule>
    <cfRule type="cellIs" dxfId="273" priority="394" stopIfTrue="1" operator="equal">
      <formula>"Falla"</formula>
    </cfRule>
    <cfRule type="cellIs" dxfId="272" priority="395" stopIfTrue="1" operator="equal">
      <formula>"N/A"</formula>
    </cfRule>
    <cfRule type="cellIs" dxfId="271" priority="396" stopIfTrue="1" operator="equal">
      <formula>"N/T"</formula>
    </cfRule>
    <cfRule type="cellIs" dxfId="270" priority="397" stopIfTrue="1" operator="equal">
      <formula>"N/D"</formula>
    </cfRule>
  </conditionalFormatting>
  <conditionalFormatting sqref="F19:J19">
    <cfRule type="expression" dxfId="269" priority="385" stopIfTrue="1">
      <formula>ISBLANK(F19)</formula>
    </cfRule>
    <cfRule type="cellIs" dxfId="268" priority="386" stopIfTrue="1" operator="equal">
      <formula>"Pasa"</formula>
    </cfRule>
    <cfRule type="cellIs" dxfId="267" priority="387" stopIfTrue="1" operator="equal">
      <formula>"Falla"</formula>
    </cfRule>
    <cfRule type="cellIs" dxfId="266" priority="388" stopIfTrue="1" operator="equal">
      <formula>"N/A"</formula>
    </cfRule>
    <cfRule type="cellIs" dxfId="265" priority="389" stopIfTrue="1" operator="equal">
      <formula>"N/T"</formula>
    </cfRule>
    <cfRule type="cellIs" dxfId="264" priority="390" stopIfTrue="1" operator="equal">
      <formula>"N/D"</formula>
    </cfRule>
  </conditionalFormatting>
  <conditionalFormatting sqref="F57:J57">
    <cfRule type="expression" dxfId="263" priority="379" stopIfTrue="1">
      <formula>ISBLANK(F57)</formula>
    </cfRule>
    <cfRule type="cellIs" dxfId="262" priority="380" stopIfTrue="1" operator="equal">
      <formula>"Pasa"</formula>
    </cfRule>
    <cfRule type="cellIs" dxfId="261" priority="381" stopIfTrue="1" operator="equal">
      <formula>"Falla"</formula>
    </cfRule>
    <cfRule type="cellIs" dxfId="260" priority="382" stopIfTrue="1" operator="equal">
      <formula>"N/A"</formula>
    </cfRule>
    <cfRule type="cellIs" dxfId="259" priority="383" stopIfTrue="1" operator="equal">
      <formula>"N/T"</formula>
    </cfRule>
    <cfRule type="cellIs" dxfId="258" priority="384" stopIfTrue="1" operator="equal">
      <formula>"N/D"</formula>
    </cfRule>
  </conditionalFormatting>
  <conditionalFormatting sqref="F95:J95">
    <cfRule type="expression" dxfId="257" priority="373" stopIfTrue="1">
      <formula>ISBLANK(F95)</formula>
    </cfRule>
    <cfRule type="cellIs" dxfId="256" priority="374" stopIfTrue="1" operator="equal">
      <formula>"Pasa"</formula>
    </cfRule>
    <cfRule type="cellIs" dxfId="255" priority="375" stopIfTrue="1" operator="equal">
      <formula>"Falla"</formula>
    </cfRule>
    <cfRule type="cellIs" dxfId="254" priority="376" stopIfTrue="1" operator="equal">
      <formula>"N/A"</formula>
    </cfRule>
    <cfRule type="cellIs" dxfId="253" priority="377" stopIfTrue="1" operator="equal">
      <formula>"N/T"</formula>
    </cfRule>
    <cfRule type="cellIs" dxfId="252" priority="378" stopIfTrue="1" operator="equal">
      <formula>"N/D"</formula>
    </cfRule>
  </conditionalFormatting>
  <conditionalFormatting sqref="F133:J133">
    <cfRule type="expression" dxfId="251" priority="367" stopIfTrue="1">
      <formula>ISBLANK(F133)</formula>
    </cfRule>
    <cfRule type="cellIs" dxfId="250" priority="368" stopIfTrue="1" operator="equal">
      <formula>"Pasa"</formula>
    </cfRule>
    <cfRule type="cellIs" dxfId="249" priority="369" stopIfTrue="1" operator="equal">
      <formula>"Falla"</formula>
    </cfRule>
    <cfRule type="cellIs" dxfId="248" priority="370" stopIfTrue="1" operator="equal">
      <formula>"N/A"</formula>
    </cfRule>
    <cfRule type="cellIs" dxfId="247" priority="371" stopIfTrue="1" operator="equal">
      <formula>"N/T"</formula>
    </cfRule>
    <cfRule type="cellIs" dxfId="246" priority="372" stopIfTrue="1" operator="equal">
      <formula>"N/D"</formula>
    </cfRule>
  </conditionalFormatting>
  <conditionalFormatting sqref="F171:J171">
    <cfRule type="expression" dxfId="245" priority="361" stopIfTrue="1">
      <formula>ISBLANK(F171)</formula>
    </cfRule>
    <cfRule type="cellIs" dxfId="244" priority="362" stopIfTrue="1" operator="equal">
      <formula>"Pasa"</formula>
    </cfRule>
    <cfRule type="cellIs" dxfId="243" priority="363" stopIfTrue="1" operator="equal">
      <formula>"Falla"</formula>
    </cfRule>
    <cfRule type="cellIs" dxfId="242" priority="364" stopIfTrue="1" operator="equal">
      <formula>"N/A"</formula>
    </cfRule>
    <cfRule type="cellIs" dxfId="241" priority="365" stopIfTrue="1" operator="equal">
      <formula>"N/T"</formula>
    </cfRule>
    <cfRule type="cellIs" dxfId="240" priority="366" stopIfTrue="1" operator="equal">
      <formula>"N/D"</formula>
    </cfRule>
  </conditionalFormatting>
  <conditionalFormatting sqref="F209:J209">
    <cfRule type="expression" dxfId="239" priority="355" stopIfTrue="1">
      <formula>ISBLANK(F209)</formula>
    </cfRule>
    <cfRule type="cellIs" dxfId="238" priority="356" stopIfTrue="1" operator="equal">
      <formula>"Pasa"</formula>
    </cfRule>
    <cfRule type="cellIs" dxfId="237" priority="357" stopIfTrue="1" operator="equal">
      <formula>"Falla"</formula>
    </cfRule>
    <cfRule type="cellIs" dxfId="236" priority="358" stopIfTrue="1" operator="equal">
      <formula>"N/A"</formula>
    </cfRule>
    <cfRule type="cellIs" dxfId="235" priority="359" stopIfTrue="1" operator="equal">
      <formula>"N/T"</formula>
    </cfRule>
    <cfRule type="cellIs" dxfId="234" priority="360" stopIfTrue="1" operator="equal">
      <formula>"N/D"</formula>
    </cfRule>
  </conditionalFormatting>
  <conditionalFormatting sqref="F247:J247">
    <cfRule type="expression" dxfId="233" priority="349" stopIfTrue="1">
      <formula>ISBLANK(F247)</formula>
    </cfRule>
    <cfRule type="cellIs" dxfId="232" priority="350" stopIfTrue="1" operator="equal">
      <formula>"Pasa"</formula>
    </cfRule>
    <cfRule type="cellIs" dxfId="231" priority="351" stopIfTrue="1" operator="equal">
      <formula>"Falla"</formula>
    </cfRule>
    <cfRule type="cellIs" dxfId="230" priority="352" stopIfTrue="1" operator="equal">
      <formula>"N/A"</formula>
    </cfRule>
    <cfRule type="cellIs" dxfId="229" priority="353" stopIfTrue="1" operator="equal">
      <formula>"N/T"</formula>
    </cfRule>
    <cfRule type="cellIs" dxfId="228" priority="354" stopIfTrue="1" operator="equal">
      <formula>"N/D"</formula>
    </cfRule>
  </conditionalFormatting>
  <conditionalFormatting sqref="F285:J285">
    <cfRule type="expression" dxfId="227" priority="343" stopIfTrue="1">
      <formula>ISBLANK(F285)</formula>
    </cfRule>
    <cfRule type="cellIs" dxfId="226" priority="344" stopIfTrue="1" operator="equal">
      <formula>"Pasa"</formula>
    </cfRule>
    <cfRule type="cellIs" dxfId="225" priority="345" stopIfTrue="1" operator="equal">
      <formula>"Falla"</formula>
    </cfRule>
    <cfRule type="cellIs" dxfId="224" priority="346" stopIfTrue="1" operator="equal">
      <formula>"N/A"</formula>
    </cfRule>
    <cfRule type="cellIs" dxfId="223" priority="347" stopIfTrue="1" operator="equal">
      <formula>"N/T"</formula>
    </cfRule>
    <cfRule type="cellIs" dxfId="222" priority="348" stopIfTrue="1" operator="equal">
      <formula>"N/D"</formula>
    </cfRule>
  </conditionalFormatting>
  <conditionalFormatting sqref="F323:J323">
    <cfRule type="expression" dxfId="221" priority="337" stopIfTrue="1">
      <formula>ISBLANK(F323)</formula>
    </cfRule>
    <cfRule type="cellIs" dxfId="220" priority="338" stopIfTrue="1" operator="equal">
      <formula>"Pasa"</formula>
    </cfRule>
    <cfRule type="cellIs" dxfId="219" priority="339" stopIfTrue="1" operator="equal">
      <formula>"Falla"</formula>
    </cfRule>
    <cfRule type="cellIs" dxfId="218" priority="340" stopIfTrue="1" operator="equal">
      <formula>"N/A"</formula>
    </cfRule>
    <cfRule type="cellIs" dxfId="217" priority="341" stopIfTrue="1" operator="equal">
      <formula>"N/T"</formula>
    </cfRule>
    <cfRule type="cellIs" dxfId="216" priority="342" stopIfTrue="1" operator="equal">
      <formula>"N/D"</formula>
    </cfRule>
  </conditionalFormatting>
  <conditionalFormatting sqref="F361:J361">
    <cfRule type="expression" dxfId="215" priority="331" stopIfTrue="1">
      <formula>ISBLANK(F361)</formula>
    </cfRule>
    <cfRule type="cellIs" dxfId="214" priority="332" stopIfTrue="1" operator="equal">
      <formula>"Pasa"</formula>
    </cfRule>
    <cfRule type="cellIs" dxfId="213" priority="333" stopIfTrue="1" operator="equal">
      <formula>"Falla"</formula>
    </cfRule>
    <cfRule type="cellIs" dxfId="212" priority="334" stopIfTrue="1" operator="equal">
      <formula>"N/A"</formula>
    </cfRule>
    <cfRule type="cellIs" dxfId="211" priority="335" stopIfTrue="1" operator="equal">
      <formula>"N/T"</formula>
    </cfRule>
    <cfRule type="cellIs" dxfId="210" priority="336" stopIfTrue="1" operator="equal">
      <formula>"N/D"</formula>
    </cfRule>
  </conditionalFormatting>
  <conditionalFormatting sqref="D19:D28">
    <cfRule type="expression" dxfId="209" priority="169" stopIfTrue="1">
      <formula>ISBLANK(D19)</formula>
    </cfRule>
    <cfRule type="cellIs" dxfId="208" priority="170" stopIfTrue="1" operator="equal">
      <formula>"Pasa"</formula>
    </cfRule>
    <cfRule type="cellIs" dxfId="207" priority="171" stopIfTrue="1" operator="equal">
      <formula>"Falla"</formula>
    </cfRule>
    <cfRule type="cellIs" dxfId="206" priority="172" stopIfTrue="1" operator="equal">
      <formula>"N/A"</formula>
    </cfRule>
    <cfRule type="cellIs" dxfId="205" priority="173" stopIfTrue="1" operator="equal">
      <formula>"N/T"</formula>
    </cfRule>
    <cfRule type="cellIs" dxfId="204" priority="174" stopIfTrue="1" operator="equal">
      <formula>"N/D"</formula>
    </cfRule>
  </conditionalFormatting>
  <conditionalFormatting sqref="D57:D66">
    <cfRule type="expression" dxfId="203" priority="163" stopIfTrue="1">
      <formula>ISBLANK(D57)</formula>
    </cfRule>
    <cfRule type="cellIs" dxfId="202" priority="164" stopIfTrue="1" operator="equal">
      <formula>"Pasa"</formula>
    </cfRule>
    <cfRule type="cellIs" dxfId="201" priority="165" stopIfTrue="1" operator="equal">
      <formula>"Falla"</formula>
    </cfRule>
    <cfRule type="cellIs" dxfId="200" priority="166" stopIfTrue="1" operator="equal">
      <formula>"N/A"</formula>
    </cfRule>
    <cfRule type="cellIs" dxfId="199" priority="167" stopIfTrue="1" operator="equal">
      <formula>"N/T"</formula>
    </cfRule>
    <cfRule type="cellIs" dxfId="198" priority="168" stopIfTrue="1" operator="equal">
      <formula>"N/D"</formula>
    </cfRule>
  </conditionalFormatting>
  <conditionalFormatting sqref="D95:D104">
    <cfRule type="expression" dxfId="197" priority="157" stopIfTrue="1">
      <formula>ISBLANK(D95)</formula>
    </cfRule>
    <cfRule type="cellIs" dxfId="196" priority="158" stopIfTrue="1" operator="equal">
      <formula>"Pasa"</formula>
    </cfRule>
    <cfRule type="cellIs" dxfId="195" priority="159" stopIfTrue="1" operator="equal">
      <formula>"Falla"</formula>
    </cfRule>
    <cfRule type="cellIs" dxfId="194" priority="160" stopIfTrue="1" operator="equal">
      <formula>"N/A"</formula>
    </cfRule>
    <cfRule type="cellIs" dxfId="193" priority="161" stopIfTrue="1" operator="equal">
      <formula>"N/T"</formula>
    </cfRule>
    <cfRule type="cellIs" dxfId="192" priority="162" stopIfTrue="1" operator="equal">
      <formula>"N/D"</formula>
    </cfRule>
  </conditionalFormatting>
  <conditionalFormatting sqref="D133">
    <cfRule type="expression" dxfId="191" priority="151" stopIfTrue="1">
      <formula>ISBLANK(D133)</formula>
    </cfRule>
    <cfRule type="cellIs" dxfId="190" priority="152" stopIfTrue="1" operator="equal">
      <formula>"Pasa"</formula>
    </cfRule>
    <cfRule type="cellIs" dxfId="189" priority="153" stopIfTrue="1" operator="equal">
      <formula>"Falla"</formula>
    </cfRule>
    <cfRule type="cellIs" dxfId="188" priority="154" stopIfTrue="1" operator="equal">
      <formula>"N/A"</formula>
    </cfRule>
    <cfRule type="cellIs" dxfId="187" priority="155" stopIfTrue="1" operator="equal">
      <formula>"N/T"</formula>
    </cfRule>
    <cfRule type="cellIs" dxfId="186" priority="156" stopIfTrue="1" operator="equal">
      <formula>"N/D"</formula>
    </cfRule>
  </conditionalFormatting>
  <conditionalFormatting sqref="D171:D180">
    <cfRule type="expression" dxfId="185" priority="145" stopIfTrue="1">
      <formula>ISBLANK(D171)</formula>
    </cfRule>
    <cfRule type="cellIs" dxfId="184" priority="146" stopIfTrue="1" operator="equal">
      <formula>"Pasa"</formula>
    </cfRule>
    <cfRule type="cellIs" dxfId="183" priority="147" stopIfTrue="1" operator="equal">
      <formula>"Falla"</formula>
    </cfRule>
    <cfRule type="cellIs" dxfId="182" priority="148" stopIfTrue="1" operator="equal">
      <formula>"N/A"</formula>
    </cfRule>
    <cfRule type="cellIs" dxfId="181" priority="149" stopIfTrue="1" operator="equal">
      <formula>"N/T"</formula>
    </cfRule>
    <cfRule type="cellIs" dxfId="180" priority="150" stopIfTrue="1" operator="equal">
      <formula>"N/D"</formula>
    </cfRule>
  </conditionalFormatting>
  <conditionalFormatting sqref="D323:D331">
    <cfRule type="expression" dxfId="179" priority="121" stopIfTrue="1">
      <formula>ISBLANK(D323)</formula>
    </cfRule>
    <cfRule type="cellIs" dxfId="178" priority="122" stopIfTrue="1" operator="equal">
      <formula>"Pasa"</formula>
    </cfRule>
    <cfRule type="cellIs" dxfId="177" priority="123" stopIfTrue="1" operator="equal">
      <formula>"Falla"</formula>
    </cfRule>
    <cfRule type="cellIs" dxfId="176" priority="124" stopIfTrue="1" operator="equal">
      <formula>"N/A"</formula>
    </cfRule>
    <cfRule type="cellIs" dxfId="175" priority="125" stopIfTrue="1" operator="equal">
      <formula>"N/T"</formula>
    </cfRule>
    <cfRule type="cellIs" dxfId="174" priority="126" stopIfTrue="1" operator="equal">
      <formula>"N/D"</formula>
    </cfRule>
  </conditionalFormatting>
  <conditionalFormatting sqref="D361:D370">
    <cfRule type="expression" dxfId="173" priority="115" stopIfTrue="1">
      <formula>ISBLANK(D361)</formula>
    </cfRule>
    <cfRule type="cellIs" dxfId="172" priority="116" stopIfTrue="1" operator="equal">
      <formula>"Pasa"</formula>
    </cfRule>
    <cfRule type="cellIs" dxfId="171" priority="117" stopIfTrue="1" operator="equal">
      <formula>"Falla"</formula>
    </cfRule>
    <cfRule type="cellIs" dxfId="170" priority="118" stopIfTrue="1" operator="equal">
      <formula>"N/A"</formula>
    </cfRule>
    <cfRule type="cellIs" dxfId="169" priority="119" stopIfTrue="1" operator="equal">
      <formula>"N/T"</formula>
    </cfRule>
    <cfRule type="cellIs" dxfId="168" priority="120" stopIfTrue="1" operator="equal">
      <formula>"N/D"</formula>
    </cfRule>
  </conditionalFormatting>
  <conditionalFormatting sqref="D209:D218">
    <cfRule type="expression" dxfId="167" priority="109" stopIfTrue="1">
      <formula>ISBLANK(D209)</formula>
    </cfRule>
    <cfRule type="cellIs" dxfId="166" priority="110" stopIfTrue="1" operator="equal">
      <formula>"Pasa"</formula>
    </cfRule>
    <cfRule type="cellIs" dxfId="165" priority="111" stopIfTrue="1" operator="equal">
      <formula>"Falla"</formula>
    </cfRule>
    <cfRule type="cellIs" dxfId="164" priority="112" stopIfTrue="1" operator="equal">
      <formula>"N/A"</formula>
    </cfRule>
    <cfRule type="cellIs" dxfId="163" priority="113" stopIfTrue="1" operator="equal">
      <formula>"N/T"</formula>
    </cfRule>
    <cfRule type="cellIs" dxfId="162" priority="114" stopIfTrue="1" operator="equal">
      <formula>"N/D"</formula>
    </cfRule>
  </conditionalFormatting>
  <conditionalFormatting sqref="D332">
    <cfRule type="expression" dxfId="161" priority="103" stopIfTrue="1">
      <formula>ISBLANK(D332)</formula>
    </cfRule>
    <cfRule type="cellIs" dxfId="160" priority="104" stopIfTrue="1" operator="equal">
      <formula>"Pasa"</formula>
    </cfRule>
    <cfRule type="cellIs" dxfId="159" priority="105" stopIfTrue="1" operator="equal">
      <formula>"Falla"</formula>
    </cfRule>
    <cfRule type="cellIs" dxfId="158" priority="106" stopIfTrue="1" operator="equal">
      <formula>"N/A"</formula>
    </cfRule>
    <cfRule type="cellIs" dxfId="157" priority="107" stopIfTrue="1" operator="equal">
      <formula>"N/T"</formula>
    </cfRule>
    <cfRule type="cellIs" dxfId="156" priority="108" stopIfTrue="1" operator="equal">
      <formula>"N/D"</formula>
    </cfRule>
  </conditionalFormatting>
  <conditionalFormatting sqref="D29:D33">
    <cfRule type="expression" dxfId="155" priority="97" stopIfTrue="1">
      <formula>ISBLANK(D29)</formula>
    </cfRule>
    <cfRule type="cellIs" dxfId="154" priority="98" stopIfTrue="1" operator="equal">
      <formula>"Pasa"</formula>
    </cfRule>
    <cfRule type="cellIs" dxfId="153" priority="99" stopIfTrue="1" operator="equal">
      <formula>"Falla"</formula>
    </cfRule>
    <cfRule type="cellIs" dxfId="152" priority="100" stopIfTrue="1" operator="equal">
      <formula>"N/A"</formula>
    </cfRule>
    <cfRule type="cellIs" dxfId="151" priority="101" stopIfTrue="1" operator="equal">
      <formula>"N/T"</formula>
    </cfRule>
    <cfRule type="cellIs" dxfId="150" priority="102" stopIfTrue="1" operator="equal">
      <formula>"N/D"</formula>
    </cfRule>
  </conditionalFormatting>
  <conditionalFormatting sqref="D67:D71">
    <cfRule type="expression" dxfId="149" priority="91" stopIfTrue="1">
      <formula>ISBLANK(D67)</formula>
    </cfRule>
    <cfRule type="cellIs" dxfId="148" priority="92" stopIfTrue="1" operator="equal">
      <formula>"Pasa"</formula>
    </cfRule>
    <cfRule type="cellIs" dxfId="147" priority="93" stopIfTrue="1" operator="equal">
      <formula>"Falla"</formula>
    </cfRule>
    <cfRule type="cellIs" dxfId="146" priority="94" stopIfTrue="1" operator="equal">
      <formula>"N/A"</formula>
    </cfRule>
    <cfRule type="cellIs" dxfId="145" priority="95" stopIfTrue="1" operator="equal">
      <formula>"N/T"</formula>
    </cfRule>
    <cfRule type="cellIs" dxfId="144" priority="96" stopIfTrue="1" operator="equal">
      <formula>"N/D"</formula>
    </cfRule>
  </conditionalFormatting>
  <conditionalFormatting sqref="D105:D109">
    <cfRule type="expression" dxfId="143" priority="85" stopIfTrue="1">
      <formula>ISBLANK(D105)</formula>
    </cfRule>
    <cfRule type="cellIs" dxfId="142" priority="86" stopIfTrue="1" operator="equal">
      <formula>"Pasa"</formula>
    </cfRule>
    <cfRule type="cellIs" dxfId="141" priority="87" stopIfTrue="1" operator="equal">
      <formula>"Falla"</formula>
    </cfRule>
    <cfRule type="cellIs" dxfId="140" priority="88" stopIfTrue="1" operator="equal">
      <formula>"N/A"</formula>
    </cfRule>
    <cfRule type="cellIs" dxfId="139" priority="89" stopIfTrue="1" operator="equal">
      <formula>"N/T"</formula>
    </cfRule>
    <cfRule type="cellIs" dxfId="138" priority="90" stopIfTrue="1" operator="equal">
      <formula>"N/D"</formula>
    </cfRule>
  </conditionalFormatting>
  <conditionalFormatting sqref="D147">
    <cfRule type="expression" dxfId="137" priority="79" stopIfTrue="1">
      <formula>ISBLANK(D147)</formula>
    </cfRule>
    <cfRule type="cellIs" dxfId="136" priority="80" stopIfTrue="1" operator="equal">
      <formula>"Pasa"</formula>
    </cfRule>
    <cfRule type="cellIs" dxfId="135" priority="81" stopIfTrue="1" operator="equal">
      <formula>"Falla"</formula>
    </cfRule>
    <cfRule type="cellIs" dxfId="134" priority="82" stopIfTrue="1" operator="equal">
      <formula>"N/A"</formula>
    </cfRule>
    <cfRule type="cellIs" dxfId="133" priority="83" stopIfTrue="1" operator="equal">
      <formula>"N/T"</formula>
    </cfRule>
    <cfRule type="cellIs" dxfId="132" priority="84" stopIfTrue="1" operator="equal">
      <formula>"N/D"</formula>
    </cfRule>
  </conditionalFormatting>
  <conditionalFormatting sqref="D181:D185">
    <cfRule type="expression" dxfId="131" priority="73" stopIfTrue="1">
      <formula>ISBLANK(D181)</formula>
    </cfRule>
    <cfRule type="cellIs" dxfId="130" priority="74" stopIfTrue="1" operator="equal">
      <formula>"Pasa"</formula>
    </cfRule>
    <cfRule type="cellIs" dxfId="129" priority="75" stopIfTrue="1" operator="equal">
      <formula>"Falla"</formula>
    </cfRule>
    <cfRule type="cellIs" dxfId="128" priority="76" stopIfTrue="1" operator="equal">
      <formula>"N/A"</formula>
    </cfRule>
    <cfRule type="cellIs" dxfId="127" priority="77" stopIfTrue="1" operator="equal">
      <formula>"N/T"</formula>
    </cfRule>
    <cfRule type="cellIs" dxfId="126" priority="78" stopIfTrue="1" operator="equal">
      <formula>"N/D"</formula>
    </cfRule>
  </conditionalFormatting>
  <conditionalFormatting sqref="D219:D223">
    <cfRule type="expression" dxfId="125" priority="67" stopIfTrue="1">
      <formula>ISBLANK(D219)</formula>
    </cfRule>
    <cfRule type="cellIs" dxfId="124" priority="68" stopIfTrue="1" operator="equal">
      <formula>"Pasa"</formula>
    </cfRule>
    <cfRule type="cellIs" dxfId="123" priority="69" stopIfTrue="1" operator="equal">
      <formula>"Falla"</formula>
    </cfRule>
    <cfRule type="cellIs" dxfId="122" priority="70" stopIfTrue="1" operator="equal">
      <formula>"N/A"</formula>
    </cfRule>
    <cfRule type="cellIs" dxfId="121" priority="71" stopIfTrue="1" operator="equal">
      <formula>"N/T"</formula>
    </cfRule>
    <cfRule type="cellIs" dxfId="120" priority="72" stopIfTrue="1" operator="equal">
      <formula>"N/D"</formula>
    </cfRule>
  </conditionalFormatting>
  <conditionalFormatting sqref="D247:D255">
    <cfRule type="expression" dxfId="119" priority="55" stopIfTrue="1">
      <formula>ISBLANK(D247)</formula>
    </cfRule>
    <cfRule type="cellIs" dxfId="118" priority="56" stopIfTrue="1" operator="equal">
      <formula>"Pasa"</formula>
    </cfRule>
    <cfRule type="cellIs" dxfId="117" priority="57" stopIfTrue="1" operator="equal">
      <formula>"Falla"</formula>
    </cfRule>
    <cfRule type="cellIs" dxfId="116" priority="58" stopIfTrue="1" operator="equal">
      <formula>"N/A"</formula>
    </cfRule>
    <cfRule type="cellIs" dxfId="115" priority="59" stopIfTrue="1" operator="equal">
      <formula>"N/T"</formula>
    </cfRule>
    <cfRule type="cellIs" dxfId="114" priority="60" stopIfTrue="1" operator="equal">
      <formula>"N/D"</formula>
    </cfRule>
  </conditionalFormatting>
  <conditionalFormatting sqref="D256:D261">
    <cfRule type="expression" dxfId="113" priority="49" stopIfTrue="1">
      <formula>ISBLANK(D256)</formula>
    </cfRule>
    <cfRule type="cellIs" dxfId="112" priority="50" stopIfTrue="1" operator="equal">
      <formula>"Pasa"</formula>
    </cfRule>
    <cfRule type="cellIs" dxfId="111" priority="51" stopIfTrue="1" operator="equal">
      <formula>"Falla"</formula>
    </cfRule>
    <cfRule type="cellIs" dxfId="110" priority="52" stopIfTrue="1" operator="equal">
      <formula>"N/A"</formula>
    </cfRule>
    <cfRule type="cellIs" dxfId="109" priority="53" stopIfTrue="1" operator="equal">
      <formula>"N/T"</formula>
    </cfRule>
    <cfRule type="cellIs" dxfId="108" priority="54" stopIfTrue="1" operator="equal">
      <formula>"N/D"</formula>
    </cfRule>
  </conditionalFormatting>
  <conditionalFormatting sqref="D299">
    <cfRule type="expression" dxfId="107" priority="31" stopIfTrue="1">
      <formula>ISBLANK(D299)</formula>
    </cfRule>
    <cfRule type="cellIs" dxfId="106" priority="32" stopIfTrue="1" operator="equal">
      <formula>"Pasa"</formula>
    </cfRule>
    <cfRule type="cellIs" dxfId="105" priority="33" stopIfTrue="1" operator="equal">
      <formula>"Falla"</formula>
    </cfRule>
    <cfRule type="cellIs" dxfId="104" priority="34" stopIfTrue="1" operator="equal">
      <formula>"N/A"</formula>
    </cfRule>
    <cfRule type="cellIs" dxfId="103" priority="35" stopIfTrue="1" operator="equal">
      <formula>"N/T"</formula>
    </cfRule>
    <cfRule type="cellIs" dxfId="102" priority="36" stopIfTrue="1" operator="equal">
      <formula>"N/D"</formula>
    </cfRule>
  </conditionalFormatting>
  <conditionalFormatting sqref="D333:D337">
    <cfRule type="expression" dxfId="101" priority="25" stopIfTrue="1">
      <formula>ISBLANK(D333)</formula>
    </cfRule>
    <cfRule type="cellIs" dxfId="100" priority="26" stopIfTrue="1" operator="equal">
      <formula>"Pasa"</formula>
    </cfRule>
    <cfRule type="cellIs" dxfId="99" priority="27" stopIfTrue="1" operator="equal">
      <formula>"Falla"</formula>
    </cfRule>
    <cfRule type="cellIs" dxfId="98" priority="28" stopIfTrue="1" operator="equal">
      <formula>"N/A"</formula>
    </cfRule>
    <cfRule type="cellIs" dxfId="97" priority="29" stopIfTrue="1" operator="equal">
      <formula>"N/T"</formula>
    </cfRule>
    <cfRule type="cellIs" dxfId="96" priority="30" stopIfTrue="1" operator="equal">
      <formula>"N/D"</formula>
    </cfRule>
  </conditionalFormatting>
  <conditionalFormatting sqref="D371:D375">
    <cfRule type="expression" dxfId="95" priority="19" stopIfTrue="1">
      <formula>ISBLANK(D371)</formula>
    </cfRule>
    <cfRule type="cellIs" dxfId="94" priority="20" stopIfTrue="1" operator="equal">
      <formula>"Pasa"</formula>
    </cfRule>
    <cfRule type="cellIs" dxfId="93" priority="21" stopIfTrue="1" operator="equal">
      <formula>"Falla"</formula>
    </cfRule>
    <cfRule type="cellIs" dxfId="92" priority="22" stopIfTrue="1" operator="equal">
      <formula>"N/A"</formula>
    </cfRule>
    <cfRule type="cellIs" dxfId="91" priority="23" stopIfTrue="1" operator="equal">
      <formula>"N/T"</formula>
    </cfRule>
    <cfRule type="cellIs" dxfId="90" priority="24" stopIfTrue="1" operator="equal">
      <formula>"N/D"</formula>
    </cfRule>
  </conditionalFormatting>
  <conditionalFormatting sqref="D134:D146">
    <cfRule type="expression" dxfId="89" priority="13" stopIfTrue="1">
      <formula>ISBLANK(D134)</formula>
    </cfRule>
    <cfRule type="cellIs" dxfId="88" priority="14" stopIfTrue="1" operator="equal">
      <formula>"Pasa"</formula>
    </cfRule>
    <cfRule type="cellIs" dxfId="87" priority="15" stopIfTrue="1" operator="equal">
      <formula>"Falla"</formula>
    </cfRule>
    <cfRule type="cellIs" dxfId="86" priority="16" stopIfTrue="1" operator="equal">
      <formula>"N/A"</formula>
    </cfRule>
    <cfRule type="cellIs" dxfId="85" priority="17" stopIfTrue="1" operator="equal">
      <formula>"N/T"</formula>
    </cfRule>
    <cfRule type="cellIs" dxfId="84" priority="18" stopIfTrue="1" operator="equal">
      <formula>"N/D"</formula>
    </cfRule>
  </conditionalFormatting>
  <conditionalFormatting sqref="D285">
    <cfRule type="expression" dxfId="83" priority="7" stopIfTrue="1">
      <formula>ISBLANK(D285)</formula>
    </cfRule>
    <cfRule type="cellIs" dxfId="82" priority="8" stopIfTrue="1" operator="equal">
      <formula>"Pasa"</formula>
    </cfRule>
    <cfRule type="cellIs" dxfId="81" priority="9" stopIfTrue="1" operator="equal">
      <formula>"Falla"</formula>
    </cfRule>
    <cfRule type="cellIs" dxfId="80" priority="10" stopIfTrue="1" operator="equal">
      <formula>"N/A"</formula>
    </cfRule>
    <cfRule type="cellIs" dxfId="79" priority="11" stopIfTrue="1" operator="equal">
      <formula>"N/T"</formula>
    </cfRule>
    <cfRule type="cellIs" dxfId="78" priority="12" stopIfTrue="1" operator="equal">
      <formula>"N/D"</formula>
    </cfRule>
  </conditionalFormatting>
  <conditionalFormatting sqref="D286:D298">
    <cfRule type="expression" dxfId="77" priority="1" stopIfTrue="1">
      <formula>ISBLANK(D286)</formula>
    </cfRule>
    <cfRule type="cellIs" dxfId="76" priority="2" stopIfTrue="1" operator="equal">
      <formula>"Pasa"</formula>
    </cfRule>
    <cfRule type="cellIs" dxfId="75" priority="3" stopIfTrue="1" operator="equal">
      <formula>"Falla"</formula>
    </cfRule>
    <cfRule type="cellIs" dxfId="74" priority="4" stopIfTrue="1" operator="equal">
      <formula>"N/A"</formula>
    </cfRule>
    <cfRule type="cellIs" dxfId="73" priority="5" stopIfTrue="1" operator="equal">
      <formula>"N/T"</formula>
    </cfRule>
    <cfRule type="cellIs" dxfId="72"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2" t="s">
        <v>55</v>
      </c>
      <c r="C11" s="213"/>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27</v>
      </c>
      <c r="H12" s="67">
        <f ca="1">IF(($G$15+$K$15)=0,0,G12/($G$15+$K$15))</f>
        <v>0.6428571428571429</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1</v>
      </c>
      <c r="H13" s="67">
        <f ca="1">IF(($G$15+$K$15)=0,0,G13/($G$15+$K$15))</f>
        <v>2.3809523809523808E-2</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14</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42</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https://www.comunidad.madrid/transparencia</v>
      </c>
      <c r="D19" s="164" t="s">
        <v>61</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Qué es transparencia</v>
      </c>
      <c r="C20" s="140" t="str">
        <f>IF( ISBLANK('03.Muestra'!$E9),"",'03.Muestra'!$E9)</f>
        <v>https://www.comunidad.madrid/transparencia/que-es-transparencia</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14</v>
      </c>
      <c r="K20" s="147">
        <f ca="1">IF('03.Muestra'!$D$45=0,0,COUNTBLANK($D19:INDIRECT("$D" &amp;  SUM(ROW()-1,'03.Muestra'!$D$45)-1)))</f>
        <v>0</v>
      </c>
      <c r="X20" s="19"/>
      <c r="Y20" s="19"/>
    </row>
    <row r="21" spans="2:35" ht="12" customHeight="1">
      <c r="B21" s="140" t="str">
        <f>IF( ISBLANK('03.Muestra'!$C10),"",'03.Muestra'!$C10)</f>
        <v>Registro de solicitudes</v>
      </c>
      <c r="C21" s="140" t="str">
        <f>IF( ISBLANK('03.Muestra'!$E10),"",'03.Muestra'!$E10)</f>
        <v>https://www.comunidad.madrid/transparencia/registro-solicitudes-y-reclamaciones-ambito-transparencia</v>
      </c>
      <c r="D21" s="164" t="s">
        <v>61</v>
      </c>
      <c r="E21" s="133" t="str">
        <f t="shared" si="0"/>
        <v/>
      </c>
      <c r="F21" s="19"/>
      <c r="G21" s="19"/>
      <c r="H21" s="19"/>
      <c r="I21" s="19"/>
      <c r="J21" s="19"/>
      <c r="K21" s="19"/>
      <c r="X21" s="19"/>
      <c r="Y21" s="19"/>
    </row>
    <row r="22" spans="2:35" ht="12" customHeight="1">
      <c r="B22" s="140" t="str">
        <f>IF( ISBLANK('03.Muestra'!$C11),"",'03.Muestra'!$C11)</f>
        <v>Institución y funcionamiento</v>
      </c>
      <c r="C22" s="140" t="str">
        <f>IF( ISBLANK('03.Muestra'!$E11),"",'03.Muestra'!$E11)</f>
        <v>https://www.comunidad.madrid/transparencia/institucion-y-su-funcionamiento</v>
      </c>
      <c r="D22" s="164" t="s">
        <v>61</v>
      </c>
      <c r="E22" s="133" t="str">
        <f t="shared" si="0"/>
        <v/>
      </c>
      <c r="F22" s="19"/>
      <c r="G22" s="19"/>
      <c r="H22" s="19"/>
      <c r="I22" s="19"/>
      <c r="J22" s="19"/>
      <c r="K22" s="148" t="s">
        <v>71</v>
      </c>
      <c r="L22" s="149" t="s">
        <v>72</v>
      </c>
      <c r="X22" s="19"/>
      <c r="AI22" s="19"/>
    </row>
    <row r="23" spans="2:35" ht="12" customHeight="1">
      <c r="B23" s="140" t="str">
        <f>IF( ISBLANK('03.Muestra'!$C12),"",'03.Muestra'!$C12)</f>
        <v>Relaciones sindicales</v>
      </c>
      <c r="C23" s="140" t="str">
        <f>IF( ISBLANK('03.Muestra'!$E12),"",'03.Muestra'!$E12)</f>
        <v>https://www.comunidad.madrid/transparencia/relaciones-sindicales</v>
      </c>
      <c r="D23" s="164" t="s">
        <v>61</v>
      </c>
      <c r="E23" s="133" t="str">
        <f t="shared" si="0"/>
        <v/>
      </c>
      <c r="F23" s="150"/>
      <c r="G23" s="19"/>
      <c r="H23" s="19"/>
      <c r="I23" s="19"/>
      <c r="J23" s="19"/>
      <c r="K23" s="148" t="s">
        <v>73</v>
      </c>
      <c r="L23" s="149" t="s">
        <v>74</v>
      </c>
      <c r="X23" s="19"/>
      <c r="AI23" s="19"/>
    </row>
    <row r="24" spans="2:35" ht="12" customHeight="1">
      <c r="B24" s="140" t="str">
        <f>IF( ISBLANK('03.Muestra'!$C13),"",'03.Muestra'!$C13)</f>
        <v>Procedimientos y Servicios</v>
      </c>
      <c r="C24" s="140" t="str">
        <f>IF( ISBLANK('03.Muestra'!$E13),"",'03.Muestra'!$E13)</f>
        <v>https://www.comunidad.madrid/transparencia/inventario-procedimientos-y-servicios-comunidad</v>
      </c>
      <c r="D24" s="164" t="s">
        <v>61</v>
      </c>
      <c r="E24" s="133" t="str">
        <f t="shared" si="0"/>
        <v/>
      </c>
      <c r="F24" s="19"/>
      <c r="G24" s="19"/>
      <c r="H24" s="19"/>
      <c r="I24" s="19"/>
      <c r="J24" s="19"/>
      <c r="K24" s="148" t="s">
        <v>75</v>
      </c>
      <c r="L24" s="149" t="s">
        <v>76</v>
      </c>
      <c r="X24" s="19"/>
      <c r="AI24" s="19"/>
    </row>
    <row r="25" spans="2:35" ht="12" customHeight="1">
      <c r="B25" s="140" t="str">
        <f>IF( ISBLANK('03.Muestra'!$C14),"",'03.Muestra'!$C14)</f>
        <v>Cartas de servicios</v>
      </c>
      <c r="C25" s="140" t="str">
        <f>IF( ISBLANK('03.Muestra'!$E14),"",'03.Muestra'!$E14)</f>
        <v>https://www.comunidad.madrid/transparencia/servicios-procedimientos/cartas-servicios</v>
      </c>
      <c r="D25" s="164" t="s">
        <v>61</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Presupuestos</v>
      </c>
      <c r="C26" s="140" t="str">
        <f>IF( ISBLANK('03.Muestra'!$E15),"",'03.Muestra'!$E15)</f>
        <v>https://www.comunidad.madrid/transparencia/presupuestos-0</v>
      </c>
      <c r="D26" s="164" t="s">
        <v>61</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Datos estadísticos</v>
      </c>
      <c r="C27" s="140" t="str">
        <f>IF( ISBLANK('03.Muestra'!$E16),"",'03.Muestra'!$E16)</f>
        <v>https://www.comunidad.madrid/transparencia/presupuestos-contratos-subvenciones/datos-estadisticos</v>
      </c>
      <c r="D27" s="164" t="s">
        <v>61</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Financiación y tributos</v>
      </c>
      <c r="C28" s="140" t="str">
        <f>IF( ISBLANK('03.Muestra'!$E17),"",'03.Muestra'!$E17)</f>
        <v>https://www.comunidad.madrid/transparencia/financiacion-y-tributos-0</v>
      </c>
      <c r="D28" s="164" t="s">
        <v>61</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Consulta pública</v>
      </c>
      <c r="C29" s="140" t="str">
        <f>IF( ISBLANK('03.Muestra'!$E18),"",'03.Muestra'!$E18)</f>
        <v>https://www.comunidad.madrid/transparencia/normativa-planificacion/consulta-publica</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Plan normativo</v>
      </c>
      <c r="C30" s="140" t="str">
        <f>IF( ISBLANK('03.Muestra'!$E19),"",'03.Muestra'!$E19)</f>
        <v>https://www.comunidad.madrid/transparencia/plan-normativo</v>
      </c>
      <c r="D30" s="164" t="s">
        <v>61</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Ordenación</v>
      </c>
      <c r="C31" s="140" t="str">
        <f>IF( ISBLANK('03.Muestra'!$E20),"",'03.Muestra'!$E20)</f>
        <v>https://www.comunidad.madrid/transparencia/informacion-materia-ordenacion-del-territorio</v>
      </c>
      <c r="D31" s="164" t="s">
        <v>61</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Aviso legal</v>
      </c>
      <c r="C32" s="140" t="str">
        <f>IF( ISBLANK('03.Muestra'!$E21),"",'03.Muestra'!$E21)</f>
        <v>https://www.comunidad.madrid/transparencia/aviso-legal</v>
      </c>
      <c r="D32" s="164" t="s">
        <v>61</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
      </c>
      <c r="C33" s="140" t="str">
        <f>IF( ISBLANK('03.Muestra'!$E22),"",'03.Muestra'!$E22)</f>
        <v/>
      </c>
      <c r="D33" s="164"/>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https://www.comunidad.madrid/transparencia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Qué es transparencia</v>
      </c>
      <c r="C58" s="140" t="str">
        <f>IF( ISBLANK('03.Muestra'!$E9),"",'03.Muestra'!$E9)</f>
        <v>https://www.comunidad.madrid/transparencia/que-es-transparencia</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1</v>
      </c>
      <c r="J58" s="147">
        <f ca="1">COUNTIF($D57:INDIRECT("$D" &amp;  SUM(ROW()-1,'03.Muestra'!$D$45)-1),J57)</f>
        <v>13</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Registro de solicitudes</v>
      </c>
      <c r="C59" s="140" t="str">
        <f>IF( ISBLANK('03.Muestra'!$E10),"",'03.Muestra'!$E10)</f>
        <v>https://www.comunidad.madrid/transparencia/registro-solicitudes-y-reclamaciones-ambito-transparencia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Institución y funcionamiento</v>
      </c>
      <c r="C60" s="140" t="str">
        <f>IF( ISBLANK('03.Muestra'!$E11),"",'03.Muestra'!$E11)</f>
        <v>https://www.comunidad.madrid/transparencia/institucion-y-su-funcionamiento</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Relaciones sindicales</v>
      </c>
      <c r="C61" s="140" t="str">
        <f>IF( ISBLANK('03.Muestra'!$E12),"",'03.Muestra'!$E12)</f>
        <v>https://www.comunidad.madrid/transparencia/relaciones-sindicales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Procedimientos y Servicios</v>
      </c>
      <c r="C62" s="140" t="str">
        <f>IF( ISBLANK('03.Muestra'!$E13),"",'03.Muestra'!$E13)</f>
        <v>https://www.comunidad.madrid/transparencia/inventario-procedimientos-y-servicios-comunidad</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Cartas de servicios</v>
      </c>
      <c r="C63" s="140" t="str">
        <f>IF( ISBLANK('03.Muestra'!$E14),"",'03.Muestra'!$E14)</f>
        <v>https://www.comunidad.madrid/transparencia/servicios-procedimientos/cartas-servicios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Presupuestos</v>
      </c>
      <c r="C64" s="140" t="str">
        <f>IF( ISBLANK('03.Muestra'!$E15),"",'03.Muestra'!$E15)</f>
        <v>https://www.comunidad.madrid/transparencia/presupuestos-0</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Datos estadísticos</v>
      </c>
      <c r="C65" s="140" t="str">
        <f>IF( ISBLANK('03.Muestra'!$E16),"",'03.Muestra'!$E16)</f>
        <v>https://www.comunidad.madrid/transparencia/presupuestos-contratos-subvenciones/datos-estadisticos</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Financiación y tributos</v>
      </c>
      <c r="C66" s="140" t="str">
        <f>IF( ISBLANK('03.Muestra'!$E17),"",'03.Muestra'!$E17)</f>
        <v>https://www.comunidad.madrid/transparencia/financiacion-y-tributos-0</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Consulta pública</v>
      </c>
      <c r="C67" s="140" t="str">
        <f>IF( ISBLANK('03.Muestra'!$E18),"",'03.Muestra'!$E18)</f>
        <v>https://www.comunidad.madrid/transparencia/normativa-planificacion/consulta-publica</v>
      </c>
      <c r="D67" s="164" t="s">
        <v>64</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Plan normativo</v>
      </c>
      <c r="C68" s="140" t="str">
        <f>IF( ISBLANK('03.Muestra'!$E19),"",'03.Muestra'!$E19)</f>
        <v>https://www.comunidad.madrid/transparencia/plan-normativo</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Ordenación</v>
      </c>
      <c r="C69" s="140" t="str">
        <f>IF( ISBLANK('03.Muestra'!$E20),"",'03.Muestra'!$E20)</f>
        <v>https://www.comunidad.madrid/transparencia/informacion-materia-ordenacion-del-territorio</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Aviso legal</v>
      </c>
      <c r="C70" s="140" t="str">
        <f>IF( ISBLANK('03.Muestra'!$E21),"",'03.Muestra'!$E21)</f>
        <v>https://www.comunidad.madrid/transparencia/aviso-legal</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
      </c>
      <c r="C71" s="140" t="str">
        <f>IF( ISBLANK('03.Muestra'!$E22),"",'03.Muestra'!$E22)</f>
        <v/>
      </c>
      <c r="D71" s="164"/>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https://www.comunidad.madrid/transparencia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Qué es transparencia</v>
      </c>
      <c r="C96" s="140" t="str">
        <f>IF( ISBLANK('03.Muestra'!$E9),"",'03.Muestra'!$E9)</f>
        <v>https://www.comunidad.madrid/transparencia/que-es-transparencia</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Registro de solicitudes</v>
      </c>
      <c r="C97" s="140" t="str">
        <f>IF( ISBLANK('03.Muestra'!$E10),"",'03.Muestra'!$E10)</f>
        <v>https://www.comunidad.madrid/transparencia/registro-solicitudes-y-reclamaciones-ambito-transparencia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Institución y funcionamiento</v>
      </c>
      <c r="C98" s="140" t="str">
        <f>IF( ISBLANK('03.Muestra'!$E11),"",'03.Muestra'!$E11)</f>
        <v>https://www.comunidad.madrid/transparencia/institucion-y-su-funcionamiento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Relaciones sindicales</v>
      </c>
      <c r="C99" s="140" t="str">
        <f>IF( ISBLANK('03.Muestra'!$E12),"",'03.Muestra'!$E12)</f>
        <v>https://www.comunidad.madrid/transparencia/relaciones-sindicales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Procedimientos y Servicios</v>
      </c>
      <c r="C100" s="140" t="str">
        <f>IF( ISBLANK('03.Muestra'!$E13),"",'03.Muestra'!$E13)</f>
        <v>https://www.comunidad.madrid/transparencia/inventario-procedimientos-y-servicios-comunidad</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Cartas de servicios</v>
      </c>
      <c r="C101" s="140" t="str">
        <f>IF( ISBLANK('03.Muestra'!$E14),"",'03.Muestra'!$E14)</f>
        <v>https://www.comunidad.madrid/transparencia/servicios-procedimientos/cartas-servicios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Presupuestos</v>
      </c>
      <c r="C102" s="140" t="str">
        <f>IF( ISBLANK('03.Muestra'!$E15),"",'03.Muestra'!$E15)</f>
        <v>https://www.comunidad.madrid/transparencia/presupuestos-0</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Datos estadísticos</v>
      </c>
      <c r="C103" s="140" t="str">
        <f>IF( ISBLANK('03.Muestra'!$E16),"",'03.Muestra'!$E16)</f>
        <v>https://www.comunidad.madrid/transparencia/presupuestos-contratos-subvenciones/datos-estadisticos</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Financiación y tributos</v>
      </c>
      <c r="C104" s="140" t="str">
        <f>IF( ISBLANK('03.Muestra'!$E17),"",'03.Muestra'!$E17)</f>
        <v>https://www.comunidad.madrid/transparencia/financiacion-y-tributos-0</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Consulta pública</v>
      </c>
      <c r="C105" s="140" t="str">
        <f>IF( ISBLANK('03.Muestra'!$E18),"",'03.Muestra'!$E18)</f>
        <v>https://www.comunidad.madrid/transparencia/normativa-planificacion/consulta-publica</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Plan normativo</v>
      </c>
      <c r="C106" s="140" t="str">
        <f>IF( ISBLANK('03.Muestra'!$E19),"",'03.Muestra'!$E19)</f>
        <v>https://www.comunidad.madrid/transparencia/plan-normativo</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Ordenación</v>
      </c>
      <c r="C107" s="140" t="str">
        <f>IF( ISBLANK('03.Muestra'!$E20),"",'03.Muestra'!$E20)</f>
        <v>https://www.comunidad.madrid/transparencia/informacion-materia-ordenacion-del-territorio</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Aviso legal</v>
      </c>
      <c r="C108" s="140" t="str">
        <f>IF( ISBLANK('03.Muestra'!$E21),"",'03.Muestra'!$E21)</f>
        <v>https://www.comunidad.madrid/transparencia/aviso-legal</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
      </c>
      <c r="C109" s="140" t="str">
        <f>IF( ISBLANK('03.Muestra'!$E22),"",'03.Muestra'!$E22)</f>
        <v/>
      </c>
      <c r="D109" s="164"/>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71" priority="103" stopIfTrue="1" operator="equal">
      <formula>"ERR"</formula>
    </cfRule>
  </conditionalFormatting>
  <conditionalFormatting sqref="D110:D129 D34:D53 D72:D91">
    <cfRule type="expression" dxfId="70" priority="92" stopIfTrue="1">
      <formula>ISBLANK(D34)</formula>
    </cfRule>
    <cfRule type="cellIs" dxfId="69" priority="93" stopIfTrue="1" operator="equal">
      <formula>"Pasa"</formula>
    </cfRule>
    <cfRule type="cellIs" dxfId="68" priority="94" stopIfTrue="1" operator="equal">
      <formula>"Falla"</formula>
    </cfRule>
    <cfRule type="cellIs" dxfId="67" priority="95" stopIfTrue="1" operator="equal">
      <formula>"N/A"</formula>
    </cfRule>
    <cfRule type="cellIs" dxfId="66" priority="96" stopIfTrue="1" operator="equal">
      <formula>"N/T"</formula>
    </cfRule>
    <cfRule type="cellIs" dxfId="65" priority="97" stopIfTrue="1" operator="equal">
      <formula>"N/D"</formula>
    </cfRule>
  </conditionalFormatting>
  <conditionalFormatting sqref="F19:J19">
    <cfRule type="expression" dxfId="64" priority="85" stopIfTrue="1">
      <formula>ISBLANK(F19)</formula>
    </cfRule>
    <cfRule type="cellIs" dxfId="63" priority="86" stopIfTrue="1" operator="equal">
      <formula>"Pasa"</formula>
    </cfRule>
    <cfRule type="cellIs" dxfId="62" priority="87" stopIfTrue="1" operator="equal">
      <formula>"Falla"</formula>
    </cfRule>
    <cfRule type="cellIs" dxfId="61" priority="88" stopIfTrue="1" operator="equal">
      <formula>"N/A"</formula>
    </cfRule>
    <cfRule type="cellIs" dxfId="60" priority="89" stopIfTrue="1" operator="equal">
      <formula>"N/T"</formula>
    </cfRule>
    <cfRule type="cellIs" dxfId="59" priority="90" stopIfTrue="1" operator="equal">
      <formula>"N/D"</formula>
    </cfRule>
  </conditionalFormatting>
  <conditionalFormatting sqref="F57:J57">
    <cfRule type="expression" dxfId="58" priority="79" stopIfTrue="1">
      <formula>ISBLANK(F57)</formula>
    </cfRule>
    <cfRule type="cellIs" dxfId="57" priority="80" stopIfTrue="1" operator="equal">
      <formula>"Pasa"</formula>
    </cfRule>
    <cfRule type="cellIs" dxfId="56" priority="81" stopIfTrue="1" operator="equal">
      <formula>"Falla"</formula>
    </cfRule>
    <cfRule type="cellIs" dxfId="55" priority="82" stopIfTrue="1" operator="equal">
      <formula>"N/A"</formula>
    </cfRule>
    <cfRule type="cellIs" dxfId="54" priority="83" stopIfTrue="1" operator="equal">
      <formula>"N/T"</formula>
    </cfRule>
    <cfRule type="cellIs" dxfId="53" priority="84" stopIfTrue="1" operator="equal">
      <formula>"N/D"</formula>
    </cfRule>
  </conditionalFormatting>
  <conditionalFormatting sqref="F95:J95">
    <cfRule type="expression" dxfId="52" priority="73" stopIfTrue="1">
      <formula>ISBLANK(F95)</formula>
    </cfRule>
    <cfRule type="cellIs" dxfId="51" priority="74" stopIfTrue="1" operator="equal">
      <formula>"Pasa"</formula>
    </cfRule>
    <cfRule type="cellIs" dxfId="50" priority="75" stopIfTrue="1" operator="equal">
      <formula>"Falla"</formula>
    </cfRule>
    <cfRule type="cellIs" dxfId="49" priority="76" stopIfTrue="1" operator="equal">
      <formula>"N/A"</formula>
    </cfRule>
    <cfRule type="cellIs" dxfId="48" priority="77" stopIfTrue="1" operator="equal">
      <formula>"N/T"</formula>
    </cfRule>
    <cfRule type="cellIs" dxfId="47" priority="78" stopIfTrue="1" operator="equal">
      <formula>"N/D"</formula>
    </cfRule>
  </conditionalFormatting>
  <conditionalFormatting sqref="D19:D28">
    <cfRule type="expression" dxfId="46" priority="31" stopIfTrue="1">
      <formula>ISBLANK(D19)</formula>
    </cfRule>
    <cfRule type="cellIs" dxfId="45" priority="32" stopIfTrue="1" operator="equal">
      <formula>"Pasa"</formula>
    </cfRule>
    <cfRule type="cellIs" dxfId="44" priority="33" stopIfTrue="1" operator="equal">
      <formula>"Falla"</formula>
    </cfRule>
    <cfRule type="cellIs" dxfId="43" priority="34" stopIfTrue="1" operator="equal">
      <formula>"N/A"</formula>
    </cfRule>
    <cfRule type="cellIs" dxfId="42" priority="35" stopIfTrue="1" operator="equal">
      <formula>"N/T"</formula>
    </cfRule>
    <cfRule type="cellIs" dxfId="41" priority="36" stopIfTrue="1" operator="equal">
      <formula>"N/D"</formula>
    </cfRule>
  </conditionalFormatting>
  <conditionalFormatting sqref="D57:D66">
    <cfRule type="expression" dxfId="40" priority="25" stopIfTrue="1">
      <formula>ISBLANK(D57)</formula>
    </cfRule>
    <cfRule type="cellIs" dxfId="39" priority="26" stopIfTrue="1" operator="equal">
      <formula>"Pasa"</formula>
    </cfRule>
    <cfRule type="cellIs" dxfId="38" priority="27" stopIfTrue="1" operator="equal">
      <formula>"Falla"</formula>
    </cfRule>
    <cfRule type="cellIs" dxfId="37" priority="28" stopIfTrue="1" operator="equal">
      <formula>"N/A"</formula>
    </cfRule>
    <cfRule type="cellIs" dxfId="36" priority="29" stopIfTrue="1" operator="equal">
      <formula>"N/T"</formula>
    </cfRule>
    <cfRule type="cellIs" dxfId="35" priority="30" stopIfTrue="1" operator="equal">
      <formula>"N/D"</formula>
    </cfRule>
  </conditionalFormatting>
  <conditionalFormatting sqref="D95:D104">
    <cfRule type="expression" dxfId="34" priority="19" stopIfTrue="1">
      <formula>ISBLANK(D95)</formula>
    </cfRule>
    <cfRule type="cellIs" dxfId="33" priority="20" stopIfTrue="1" operator="equal">
      <formula>"Pasa"</formula>
    </cfRule>
    <cfRule type="cellIs" dxfId="32" priority="21" stopIfTrue="1" operator="equal">
      <formula>"Falla"</formula>
    </cfRule>
    <cfRule type="cellIs" dxfId="31" priority="22" stopIfTrue="1" operator="equal">
      <formula>"N/A"</formula>
    </cfRule>
    <cfRule type="cellIs" dxfId="30" priority="23" stopIfTrue="1" operator="equal">
      <formula>"N/T"</formula>
    </cfRule>
    <cfRule type="cellIs" dxfId="29" priority="24" stopIfTrue="1" operator="equal">
      <formula>"N/D"</formula>
    </cfRule>
  </conditionalFormatting>
  <conditionalFormatting sqref="D29:D33">
    <cfRule type="expression" dxfId="28" priority="13" stopIfTrue="1">
      <formula>ISBLANK(D29)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D67:D71">
    <cfRule type="expression" dxfId="22" priority="7" stopIfTrue="1">
      <formula>ISBLANK(D67)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D105:D109">
    <cfRule type="expression" dxfId="16" priority="1" stopIfTrue="1">
      <formula>ISBLANK(D105)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topLeftCell="A4" zoomScale="85" zoomScaleNormal="85" workbookViewId="0">
      <selection activeCell="E14" sqref="E14:H14"/>
    </sheetView>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2" t="s">
        <v>133</v>
      </c>
      <c r="K6" s="222"/>
      <c r="L6" s="222"/>
      <c r="M6" s="84"/>
      <c r="N6" s="222" t="s">
        <v>134</v>
      </c>
      <c r="O6" s="222"/>
      <c r="P6" s="222"/>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2" t="s">
        <v>55</v>
      </c>
      <c r="C7" s="223"/>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4" t="s">
        <v>60</v>
      </c>
      <c r="C8" s="225"/>
      <c r="D8" s="58">
        <f>COUNTIF(D54:AG54,"CONFORME")</f>
        <v>12</v>
      </c>
      <c r="E8" s="58">
        <f>COUNTIF(D54:AG54,"NO CONFORME")</f>
        <v>5</v>
      </c>
      <c r="F8" s="59">
        <f>COUNTIF(D54:AG54,"N/A")</f>
        <v>13</v>
      </c>
      <c r="G8" s="59">
        <f>COUNTIF(D54:AG54,"ERROR")</f>
        <v>0</v>
      </c>
      <c r="H8" s="60">
        <f>COUNTIF(D54:AG54,"EN CURSO")</f>
        <v>0</v>
      </c>
      <c r="J8" s="66" t="s">
        <v>140</v>
      </c>
      <c r="K8" s="58">
        <f ca="1">COUNTIF( $D$19:INDIRECT("$AG$" &amp;  SUM(18,'03.Muestra'!$D$45)),"Pasa")+ COUNTIF($D$60:INDIRECT("$W$" &amp;  SUM(59,'03.Muestra'!$D$45)),"Pasa")</f>
        <v>333</v>
      </c>
      <c r="L8" s="67">
        <f ca="1">IF(($K$11+$O$11)=0,0,K8/($K$11+$O$11))</f>
        <v>0.4757142857142857</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4" t="s">
        <v>63</v>
      </c>
      <c r="C9" s="225"/>
      <c r="D9" s="58">
        <f>COUNTIF(D95:W95,"CONFORME")</f>
        <v>10</v>
      </c>
      <c r="E9" s="58">
        <f>COUNTIF(D95:W95,"NO CONFORME")</f>
        <v>2</v>
      </c>
      <c r="F9" s="59">
        <f>COUNTIF(D95:W95,"N/A")</f>
        <v>8</v>
      </c>
      <c r="G9" s="59">
        <f>COUNTIF(D95:W95,"ERROR")</f>
        <v>0</v>
      </c>
      <c r="H9" s="60">
        <f>COUNTIF(D95:W95,"EN CURSO")</f>
        <v>0</v>
      </c>
      <c r="J9" s="66" t="s">
        <v>64</v>
      </c>
      <c r="K9" s="58">
        <f ca="1">COUNTIF( $D$19:INDIRECT("$AG$" &amp;  SUM(18,'03.Muestra'!$D$45)),"Falla")+ COUNTIF($D$60:INDIRECT("$W$" &amp;  SUM(59,'03.Muestra'!$D$45)),"Falla")</f>
        <v>49</v>
      </c>
      <c r="L9" s="67">
        <f ca="1">IF(($K$11+$O$11)=0,0,K9/($K$11+$O$11))</f>
        <v>7.0000000000000007E-2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20" t="s">
        <v>141</v>
      </c>
      <c r="C10" s="221"/>
      <c r="D10" s="61" t="str">
        <f>CONCATENATE(SUM(D8,D9)," (",ROUND(SUM(D8,D9)*100/50,2)," %)")</f>
        <v>22 (44 %)</v>
      </c>
      <c r="E10" s="61" t="str">
        <f t="shared" ref="E10:F10" si="0">CONCATENATE(SUM(E8,E9)," (",ROUND(SUM(E8,E9)*100/50,2)," %)")</f>
        <v>7 (14 %)</v>
      </c>
      <c r="F10" s="61" t="str">
        <f t="shared" si="0"/>
        <v>21 (42 %)</v>
      </c>
      <c r="G10" s="61">
        <f>SUM(G8:G9)</f>
        <v>0</v>
      </c>
      <c r="H10" s="62">
        <f>SUM(H8:H9)</f>
        <v>0</v>
      </c>
      <c r="J10" s="66" t="s">
        <v>67</v>
      </c>
      <c r="K10" s="58">
        <f ca="1">COUNTIF( $D$19:INDIRECT("$AG$" &amp;  SUM(18,'03.Muestra'!$D$45)),"N/A")+ COUNTIF($D$60:INDIRECT("$W$" &amp;  SUM(59,'03.Muestra'!$D$45)),"N/A")</f>
        <v>318</v>
      </c>
      <c r="L10" s="67">
        <f ca="1">IF(($K$11+$O$11)=0,0,K10/($K$11+$O$11))</f>
        <v>0.45428571428571429</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700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4" t="s">
        <v>251</v>
      </c>
      <c r="F13" s="215"/>
      <c r="G13" s="215"/>
      <c r="H13" s="216"/>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7">
        <f>IF((LEFT(D10,FIND(" ",D10)-1)+LEFT(E10,FIND(" ",E10)-1))=0,"",ROUND((LEFT(D10,FIND(" ",D10)-1)/(LEFT(D10,FIND(" ",D10)-1)+(LEFT(E10,FIND(" ",E10)-1))))*10,2))</f>
        <v>7.59</v>
      </c>
      <c r="F14" s="218"/>
      <c r="G14" s="218"/>
      <c r="H14" s="219"/>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2" t="str">
        <f>IF( ISBLANK('03.Muestra'!$C8),"",'03.Muestra'!$C8)</f>
        <v>Páginal principal</v>
      </c>
      <c r="C19" s="173" t="str">
        <f>IF( ISBLANK('03.Muestra'!$E8),"",'03.Muestra'!$E8)</f>
        <v>https://www.comunidad.madrid/transparencia</v>
      </c>
      <c r="D19" s="174" t="str">
        <f>IF(ISBLANK('P1.Perceptible'!D19),"",'P1.Perceptible'!D19)</f>
        <v>Pasa</v>
      </c>
      <c r="E19" s="174" t="str">
        <f>IF(ISBLANK('P1.Perceptible'!D57),"",'P1.Perceptible'!D57)</f>
        <v>N/A</v>
      </c>
      <c r="F19" s="174" t="str">
        <f>IF(ISBLANK('P1.Perceptible'!D95),"",'P1.Perceptible'!D95)</f>
        <v>N/A</v>
      </c>
      <c r="G19" s="174" t="str">
        <f>IF(ISBLANK('P1.Perceptible'!D133),"",'P1.Perceptible'!D133)</f>
        <v>N/A</v>
      </c>
      <c r="H19" s="174" t="str">
        <f>IF(ISBLANK('P1.Perceptible'!D247),"",'P1.Perceptible'!D247)</f>
        <v>Pasa</v>
      </c>
      <c r="I19" s="174" t="str">
        <f>IF(ISBLANK('P1.Perceptible'!D285),"",'P1.Perceptible'!D285)</f>
        <v>Pasa</v>
      </c>
      <c r="J19" s="174" t="str">
        <f>IF(ISBLANK('P1.Perceptible'!D323),"",'P1.Perceptible'!D323)</f>
        <v>Pasa</v>
      </c>
      <c r="K19" s="174" t="str">
        <f>IF(ISBLANK('P1.Perceptible'!D437),"",'P1.Perceptible'!D437)</f>
        <v>Pasa</v>
      </c>
      <c r="L19" s="174" t="str">
        <f>IF(ISBLANK('P1.Perceptible'!D475),"",'P1.Perceptible'!D475)</f>
        <v>N/A</v>
      </c>
      <c r="M19" s="174" t="str">
        <f>IF(ISBLANK('P2.Operable'!D19),"",'P2.Operable'!D19)</f>
        <v>Pasa</v>
      </c>
      <c r="N19" s="174" t="str">
        <f>IF(ISBLANK('P2.Operable'!D57),"",'P2.Operable'!D57)</f>
        <v>Pasa</v>
      </c>
      <c r="O19" s="174" t="str">
        <f>IF(ISBLANK('P2.Operable'!D95),"",'P2.Operable'!D95)</f>
        <v>N/A</v>
      </c>
      <c r="P19" s="174" t="str">
        <f>IF(ISBLANK('P2.Operable'!D133),"",'P2.Operable'!D133)</f>
        <v>N/A</v>
      </c>
      <c r="Q19" s="174" t="str">
        <f>IF(ISBLANK('P2.Operable'!D171),"",'P2.Operable'!D171)</f>
        <v>N/A</v>
      </c>
      <c r="R19" s="174" t="str">
        <f>IF(ISBLANK('P2.Operable'!D209),"",'P2.Operable'!D209)</f>
        <v>N/A</v>
      </c>
      <c r="S19" s="174" t="str">
        <f>IF(ISBLANK('P2.Operable'!D247),"",'P2.Operable'!D247)</f>
        <v>N/A</v>
      </c>
      <c r="T19" s="174" t="str">
        <f>IF(ISBLANK('P2.Operable'!D285),"",'P2.Operable'!D285)</f>
        <v>Pasa</v>
      </c>
      <c r="U19" s="174" t="str">
        <f>IF(ISBLANK('P2.Operable'!D323),"",'P2.Operable'!D323)</f>
        <v>Pasa</v>
      </c>
      <c r="V19" s="174" t="str">
        <f>IF(ISBLANK('P2.Operable'!D361),"",'P2.Operable'!D361)</f>
        <v>Falla</v>
      </c>
      <c r="W19" s="174" t="str">
        <f>IF(ISBLANK('P2.Operable'!D513),"",'P2.Operable'!D513)</f>
        <v>N/A</v>
      </c>
      <c r="X19" s="174" t="str">
        <f>IF(ISBLANK('P2.Operable'!D551),"",'P2.Operable'!D551)</f>
        <v>N/A</v>
      </c>
      <c r="Y19" s="174" t="str">
        <f>IF(ISBLANK('P2.Operable'!D589),"",'P2.Operable'!D589)</f>
        <v>Pasa</v>
      </c>
      <c r="Z19" s="174" t="str">
        <f>IF(ISBLANK('P2.Operable'!D627),"",'P2.Operable'!D627)</f>
        <v>N/A</v>
      </c>
      <c r="AA19" s="174" t="str">
        <f>IF(ISBLANK('P3.Comprensible'!D19),"",'P3.Comprensible'!D19)</f>
        <v>Falla</v>
      </c>
      <c r="AB19" s="174" t="str">
        <f>IF(ISBLANK('P3.Comprensible'!D95),"",'P3.Comprensible'!D95)</f>
        <v>Pasa</v>
      </c>
      <c r="AC19" s="174" t="str">
        <f>IF(ISBLANK('P3.Comprensible'!D133),"",'P3.Comprensible'!D133)</f>
        <v>N/A</v>
      </c>
      <c r="AD19" s="174" t="str">
        <f>IF(ISBLANK('P3.Comprensible'!D247),"",'P3.Comprensible'!D247)</f>
        <v>N/A</v>
      </c>
      <c r="AE19" s="174" t="str">
        <f>IF(ISBLANK('P3.Comprensible'!D285),"",'P3.Comprensible'!D285)</f>
        <v>N/A</v>
      </c>
      <c r="AF19" s="174" t="str">
        <f>IF(ISBLANK('P4.Robusto'!D19),"",'P4.Robusto'!D19)</f>
        <v>Pasa</v>
      </c>
      <c r="AG19" s="174" t="str">
        <f>IF(ISBLANK('P4.Robusto'!D57),"",'P4.Robusto'!D57)</f>
        <v>Pasa</v>
      </c>
      <c r="AH19" s="40"/>
      <c r="AI19" s="38"/>
      <c r="AJ19" s="38"/>
      <c r="AK19" s="38"/>
    </row>
    <row r="20" spans="1:37" ht="20.5">
      <c r="A20" s="38"/>
      <c r="B20" s="172" t="str">
        <f>IF( ISBLANK('03.Muestra'!$C9),"",'03.Muestra'!$C9)</f>
        <v>Qué es transparencia</v>
      </c>
      <c r="C20" s="173" t="str">
        <f>IF( ISBLANK('03.Muestra'!$E9),"",'03.Muestra'!$E9)</f>
        <v>https://www.comunidad.madrid/transparencia/que-es-transparencia</v>
      </c>
      <c r="D20" s="174" t="str">
        <f>IF(ISBLANK('P1.Perceptible'!D20),"",'P1.Perceptible'!D20)</f>
        <v>Pasa</v>
      </c>
      <c r="E20" s="174" t="str">
        <f>IF(ISBLANK('P1.Perceptible'!D58),"",'P1.Perceptible'!D58)</f>
        <v>N/A</v>
      </c>
      <c r="F20" s="174" t="str">
        <f>IF(ISBLANK('P1.Perceptible'!D96),"",'P1.Perceptible'!D96)</f>
        <v>N/A</v>
      </c>
      <c r="G20" s="174" t="str">
        <f>IF(ISBLANK('P1.Perceptible'!D134),"",'P1.Perceptible'!D134)</f>
        <v>N/A</v>
      </c>
      <c r="H20" s="174" t="str">
        <f>IF(ISBLANK('P1.Perceptible'!D248),"",'P1.Perceptible'!D248)</f>
        <v>Pasa</v>
      </c>
      <c r="I20" s="174" t="str">
        <f>IF(ISBLANK('P1.Perceptible'!D286),"",'P1.Perceptible'!D286)</f>
        <v>Pasa</v>
      </c>
      <c r="J20" s="174" t="str">
        <f>IF(ISBLANK('P1.Perceptible'!D324),"",'P1.Perceptible'!D324)</f>
        <v>Pasa</v>
      </c>
      <c r="K20" s="174" t="str">
        <f>IF(ISBLANK('P1.Perceptible'!D438),"",'P1.Perceptible'!D438)</f>
        <v>Pasa</v>
      </c>
      <c r="L20" s="174" t="str">
        <f>IF(ISBLANK('P1.Perceptible'!D476),"",'P1.Perceptible'!D476)</f>
        <v>N/A</v>
      </c>
      <c r="M20" s="174" t="str">
        <f>IF(ISBLANK('P2.Operable'!D20),"",'P2.Operable'!D20)</f>
        <v>Pasa</v>
      </c>
      <c r="N20" s="174" t="str">
        <f>IF(ISBLANK('P2.Operable'!D58),"",'P2.Operable'!D58)</f>
        <v>Pasa</v>
      </c>
      <c r="O20" s="174" t="str">
        <f>IF(ISBLANK('P2.Operable'!D96),"",'P2.Operable'!D96)</f>
        <v>N/A</v>
      </c>
      <c r="P20" s="174" t="str">
        <f>IF(ISBLANK('P2.Operable'!D134),"",'P2.Operable'!D134)</f>
        <v>N/A</v>
      </c>
      <c r="Q20" s="174" t="str">
        <f>IF(ISBLANK('P2.Operable'!D172),"",'P2.Operable'!D172)</f>
        <v>N/A</v>
      </c>
      <c r="R20" s="174" t="str">
        <f>IF(ISBLANK('P2.Operable'!D210),"",'P2.Operable'!D210)</f>
        <v>N/A</v>
      </c>
      <c r="S20" s="174" t="str">
        <f>IF(ISBLANK('P2.Operable'!D248),"",'P2.Operable'!D248)</f>
        <v>N/A</v>
      </c>
      <c r="T20" s="174" t="str">
        <f>IF(ISBLANK('P2.Operable'!D286),"",'P2.Operable'!D286)</f>
        <v>Pasa</v>
      </c>
      <c r="U20" s="174" t="str">
        <f>IF(ISBLANK('P2.Operable'!D324),"",'P2.Operable'!D324)</f>
        <v>Pasa</v>
      </c>
      <c r="V20" s="174" t="str">
        <f>IF(ISBLANK('P2.Operable'!D362),"",'P2.Operable'!D362)</f>
        <v>Pasa</v>
      </c>
      <c r="W20" s="174" t="str">
        <f>IF(ISBLANK('P2.Operable'!D514),"",'P2.Operable'!D514)</f>
        <v>N/A</v>
      </c>
      <c r="X20" s="174" t="str">
        <f>IF(ISBLANK('P2.Operable'!D552),"",'P2.Operable'!D552)</f>
        <v>N/A</v>
      </c>
      <c r="Y20" s="174" t="str">
        <f>IF(ISBLANK('P2.Operable'!D590),"",'P2.Operable'!D590)</f>
        <v>Pasa</v>
      </c>
      <c r="Z20" s="174" t="str">
        <f>IF(ISBLANK('P2.Operable'!D628),"",'P2.Operable'!D628)</f>
        <v>N/A</v>
      </c>
      <c r="AA20" s="174" t="str">
        <f>IF(ISBLANK('P3.Comprensible'!D20),"",'P3.Comprensible'!D20)</f>
        <v>Falla</v>
      </c>
      <c r="AB20" s="174" t="str">
        <f>IF(ISBLANK('P3.Comprensible'!D96),"",'P3.Comprensible'!D96)</f>
        <v>Pasa</v>
      </c>
      <c r="AC20" s="174" t="str">
        <f>IF(ISBLANK('P3.Comprensible'!D134),"",'P3.Comprensible'!D134)</f>
        <v>N/A</v>
      </c>
      <c r="AD20" s="174" t="str">
        <f>IF(ISBLANK('P3.Comprensible'!D248),"",'P3.Comprensible'!D248)</f>
        <v>N/A</v>
      </c>
      <c r="AE20" s="174" t="str">
        <f>IF(ISBLANK('P3.Comprensible'!D286),"",'P3.Comprensible'!D286)</f>
        <v>N/A</v>
      </c>
      <c r="AF20" s="174" t="str">
        <f>IF(ISBLANK('P4.Robusto'!D20),"",'P4.Robusto'!D20)</f>
        <v>Pasa</v>
      </c>
      <c r="AG20" s="174" t="str">
        <f>IF(ISBLANK('P4.Robusto'!D58),"",'P4.Robusto'!D58)</f>
        <v>Pasa</v>
      </c>
      <c r="AH20" s="125"/>
      <c r="AI20" s="38"/>
      <c r="AJ20" s="38"/>
      <c r="AK20" s="38"/>
    </row>
    <row r="21" spans="1:37" ht="20.5">
      <c r="A21" s="38"/>
      <c r="B21" s="172" t="str">
        <f>IF( ISBLANK('03.Muestra'!$C10),"",'03.Muestra'!$C10)</f>
        <v>Registro de solicitudes</v>
      </c>
      <c r="C21" s="173" t="str">
        <f>IF( ISBLANK('03.Muestra'!$E10),"",'03.Muestra'!$E10)</f>
        <v>https://www.comunidad.madrid/transparencia/registro-solicitudes-y-reclamaciones-ambito-transparencia</v>
      </c>
      <c r="D21" s="174" t="str">
        <f>IF(ISBLANK('P1.Perceptible'!D21),"",'P1.Perceptible'!D21)</f>
        <v>Pasa</v>
      </c>
      <c r="E21" s="174" t="str">
        <f>IF(ISBLANK('P1.Perceptible'!D59),"",'P1.Perceptible'!D59)</f>
        <v>N/A</v>
      </c>
      <c r="F21" s="174" t="str">
        <f>IF(ISBLANK('P1.Perceptible'!D97),"",'P1.Perceptible'!D97)</f>
        <v>N/A</v>
      </c>
      <c r="G21" s="174" t="str">
        <f>IF(ISBLANK('P1.Perceptible'!D135),"",'P1.Perceptible'!D135)</f>
        <v>N/A</v>
      </c>
      <c r="H21" s="174" t="str">
        <f>IF(ISBLANK('P1.Perceptible'!D249),"",'P1.Perceptible'!D249)</f>
        <v>Pasa</v>
      </c>
      <c r="I21" s="174" t="str">
        <f>IF(ISBLANK('P1.Perceptible'!D287),"",'P1.Perceptible'!D287)</f>
        <v>Pasa</v>
      </c>
      <c r="J21" s="174" t="str">
        <f>IF(ISBLANK('P1.Perceptible'!D325),"",'P1.Perceptible'!D325)</f>
        <v>Pasa</v>
      </c>
      <c r="K21" s="174" t="str">
        <f>IF(ISBLANK('P1.Perceptible'!D439),"",'P1.Perceptible'!D439)</f>
        <v>Pasa</v>
      </c>
      <c r="L21" s="174" t="str">
        <f>IF(ISBLANK('P1.Perceptible'!D477),"",'P1.Perceptible'!D477)</f>
        <v>N/A</v>
      </c>
      <c r="M21" s="174" t="str">
        <f>IF(ISBLANK('P2.Operable'!D21),"",'P2.Operable'!D21)</f>
        <v>Falla</v>
      </c>
      <c r="N21" s="174" t="str">
        <f>IF(ISBLANK('P2.Operable'!D59),"",'P2.Operable'!D59)</f>
        <v>Pasa</v>
      </c>
      <c r="O21" s="174" t="str">
        <f>IF(ISBLANK('P2.Operable'!D97),"",'P2.Operable'!D97)</f>
        <v>N/A</v>
      </c>
      <c r="P21" s="174" t="str">
        <f>IF(ISBLANK('P2.Operable'!D135),"",'P2.Operable'!D135)</f>
        <v>N/A</v>
      </c>
      <c r="Q21" s="174" t="str">
        <f>IF(ISBLANK('P2.Operable'!D173),"",'P2.Operable'!D173)</f>
        <v>N/A</v>
      </c>
      <c r="R21" s="174" t="str">
        <f>IF(ISBLANK('P2.Operable'!D211),"",'P2.Operable'!D211)</f>
        <v>N/A</v>
      </c>
      <c r="S21" s="174" t="str">
        <f>IF(ISBLANK('P2.Operable'!D249),"",'P2.Operable'!D249)</f>
        <v>N/A</v>
      </c>
      <c r="T21" s="174" t="str">
        <f>IF(ISBLANK('P2.Operable'!D287),"",'P2.Operable'!D287)</f>
        <v>Pasa</v>
      </c>
      <c r="U21" s="174" t="str">
        <f>IF(ISBLANK('P2.Operable'!D325),"",'P2.Operable'!D325)</f>
        <v>Pasa</v>
      </c>
      <c r="V21" s="174" t="str">
        <f>IF(ISBLANK('P2.Operable'!D363),"",'P2.Operable'!D363)</f>
        <v>Pasa</v>
      </c>
      <c r="W21" s="174" t="str">
        <f>IF(ISBLANK('P2.Operable'!D515),"",'P2.Operable'!D515)</f>
        <v>N/A</v>
      </c>
      <c r="X21" s="174" t="str">
        <f>IF(ISBLANK('P2.Operable'!D553),"",'P2.Operable'!D553)</f>
        <v>N/A</v>
      </c>
      <c r="Y21" s="174" t="str">
        <f>IF(ISBLANK('P2.Operable'!D591),"",'P2.Operable'!D591)</f>
        <v>Pasa</v>
      </c>
      <c r="Z21" s="174" t="str">
        <f>IF(ISBLANK('P2.Operable'!D629),"",'P2.Operable'!D629)</f>
        <v>N/A</v>
      </c>
      <c r="AA21" s="174" t="str">
        <f>IF(ISBLANK('P3.Comprensible'!D21),"",'P3.Comprensible'!D21)</f>
        <v>Falla</v>
      </c>
      <c r="AB21" s="174" t="str">
        <f>IF(ISBLANK('P3.Comprensible'!D97),"",'P3.Comprensible'!D97)</f>
        <v>Pasa</v>
      </c>
      <c r="AC21" s="174" t="str">
        <f>IF(ISBLANK('P3.Comprensible'!D135),"",'P3.Comprensible'!D135)</f>
        <v>N/A</v>
      </c>
      <c r="AD21" s="174" t="str">
        <f>IF(ISBLANK('P3.Comprensible'!D249),"",'P3.Comprensible'!D249)</f>
        <v>N/A</v>
      </c>
      <c r="AE21" s="174" t="str">
        <f>IF(ISBLANK('P3.Comprensible'!D287),"",'P3.Comprensible'!D287)</f>
        <v>N/A</v>
      </c>
      <c r="AF21" s="174" t="str">
        <f>IF(ISBLANK('P4.Robusto'!D21),"",'P4.Robusto'!D21)</f>
        <v>Pasa</v>
      </c>
      <c r="AG21" s="174" t="str">
        <f>IF(ISBLANK('P4.Robusto'!D59),"",'P4.Robusto'!D59)</f>
        <v>Pasa</v>
      </c>
      <c r="AH21" s="125"/>
      <c r="AI21" s="38"/>
      <c r="AJ21" s="38"/>
      <c r="AK21" s="38"/>
    </row>
    <row r="22" spans="1:37" ht="20.5">
      <c r="A22" s="38"/>
      <c r="B22" s="172" t="str">
        <f>IF( ISBLANK('03.Muestra'!$C11),"",'03.Muestra'!$C11)</f>
        <v>Institución y funcionamiento</v>
      </c>
      <c r="C22" s="173" t="str">
        <f>IF( ISBLANK('03.Muestra'!$E11),"",'03.Muestra'!$E11)</f>
        <v>https://www.comunidad.madrid/transparencia/institucion-y-su-funcionamiento</v>
      </c>
      <c r="D22" s="174" t="str">
        <f>IF(ISBLANK('P1.Perceptible'!D22),"",'P1.Perceptible'!D22)</f>
        <v>Pasa</v>
      </c>
      <c r="E22" s="174" t="str">
        <f>IF(ISBLANK('P1.Perceptible'!D60),"",'P1.Perceptible'!D60)</f>
        <v>N/A</v>
      </c>
      <c r="F22" s="174" t="str">
        <f>IF(ISBLANK('P1.Perceptible'!D98),"",'P1.Perceptible'!D98)</f>
        <v>N/A</v>
      </c>
      <c r="G22" s="174" t="str">
        <f>IF(ISBLANK('P1.Perceptible'!D136),"",'P1.Perceptible'!D136)</f>
        <v>N/A</v>
      </c>
      <c r="H22" s="174" t="str">
        <f>IF(ISBLANK('P1.Perceptible'!D250),"",'P1.Perceptible'!D250)</f>
        <v>Pasa</v>
      </c>
      <c r="I22" s="174" t="str">
        <f>IF(ISBLANK('P1.Perceptible'!D288),"",'P1.Perceptible'!D288)</f>
        <v>Pasa</v>
      </c>
      <c r="J22" s="174" t="str">
        <f>IF(ISBLANK('P1.Perceptible'!D326),"",'P1.Perceptible'!D326)</f>
        <v>Pasa</v>
      </c>
      <c r="K22" s="174" t="str">
        <f>IF(ISBLANK('P1.Perceptible'!D440),"",'P1.Perceptible'!D440)</f>
        <v>Pasa</v>
      </c>
      <c r="L22" s="174" t="str">
        <f>IF(ISBLANK('P1.Perceptible'!D478),"",'P1.Perceptible'!D478)</f>
        <v>N/A</v>
      </c>
      <c r="M22" s="174" t="str">
        <f>IF(ISBLANK('P2.Operable'!D22),"",'P2.Operable'!D22)</f>
        <v>Pasa</v>
      </c>
      <c r="N22" s="174" t="str">
        <f>IF(ISBLANK('P2.Operable'!D60),"",'P2.Operable'!D60)</f>
        <v>Pasa</v>
      </c>
      <c r="O22" s="174" t="str">
        <f>IF(ISBLANK('P2.Operable'!D98),"",'P2.Operable'!D98)</f>
        <v>N/A</v>
      </c>
      <c r="P22" s="174" t="str">
        <f>IF(ISBLANK('P2.Operable'!D136),"",'P2.Operable'!D136)</f>
        <v>N/A</v>
      </c>
      <c r="Q22" s="174" t="str">
        <f>IF(ISBLANK('P2.Operable'!D174),"",'P2.Operable'!D174)</f>
        <v>N/A</v>
      </c>
      <c r="R22" s="174" t="str">
        <f>IF(ISBLANK('P2.Operable'!D212),"",'P2.Operable'!D212)</f>
        <v>N/A</v>
      </c>
      <c r="S22" s="174" t="str">
        <f>IF(ISBLANK('P2.Operable'!D250),"",'P2.Operable'!D250)</f>
        <v>N/A</v>
      </c>
      <c r="T22" s="174" t="str">
        <f>IF(ISBLANK('P2.Operable'!D288),"",'P2.Operable'!D288)</f>
        <v>Pasa</v>
      </c>
      <c r="U22" s="174" t="str">
        <f>IF(ISBLANK('P2.Operable'!D326),"",'P2.Operable'!D326)</f>
        <v>Pasa</v>
      </c>
      <c r="V22" s="174" t="str">
        <f>IF(ISBLANK('P2.Operable'!D364),"",'P2.Operable'!D364)</f>
        <v>Pasa</v>
      </c>
      <c r="W22" s="174" t="str">
        <f>IF(ISBLANK('P2.Operable'!D516),"",'P2.Operable'!D516)</f>
        <v>N/A</v>
      </c>
      <c r="X22" s="174" t="str">
        <f>IF(ISBLANK('P2.Operable'!D554),"",'P2.Operable'!D554)</f>
        <v>N/A</v>
      </c>
      <c r="Y22" s="174" t="str">
        <f>IF(ISBLANK('P2.Operable'!D592),"",'P2.Operable'!D592)</f>
        <v>Pasa</v>
      </c>
      <c r="Z22" s="174" t="str">
        <f>IF(ISBLANK('P2.Operable'!D630),"",'P2.Operable'!D630)</f>
        <v>N/A</v>
      </c>
      <c r="AA22" s="174" t="str">
        <f>IF(ISBLANK('P3.Comprensible'!D22),"",'P3.Comprensible'!D22)</f>
        <v>Falla</v>
      </c>
      <c r="AB22" s="174" t="str">
        <f>IF(ISBLANK('P3.Comprensible'!D98),"",'P3.Comprensible'!D98)</f>
        <v>Pasa</v>
      </c>
      <c r="AC22" s="174" t="str">
        <f>IF(ISBLANK('P3.Comprensible'!D136),"",'P3.Comprensible'!D136)</f>
        <v>N/A</v>
      </c>
      <c r="AD22" s="174" t="str">
        <f>IF(ISBLANK('P3.Comprensible'!D250),"",'P3.Comprensible'!D250)</f>
        <v>N/A</v>
      </c>
      <c r="AE22" s="174" t="str">
        <f>IF(ISBLANK('P3.Comprensible'!D288),"",'P3.Comprensible'!D288)</f>
        <v>N/A</v>
      </c>
      <c r="AF22" s="174" t="str">
        <f>IF(ISBLANK('P4.Robusto'!D22),"",'P4.Robusto'!D22)</f>
        <v>Pasa</v>
      </c>
      <c r="AG22" s="174" t="str">
        <f>IF(ISBLANK('P4.Robusto'!D60),"",'P4.Robusto'!D60)</f>
        <v>Pasa</v>
      </c>
      <c r="AH22" s="125"/>
      <c r="AI22" s="38"/>
      <c r="AJ22" s="38"/>
      <c r="AK22" s="38"/>
    </row>
    <row r="23" spans="1:37" ht="20.5">
      <c r="A23" s="38"/>
      <c r="B23" s="172" t="str">
        <f>IF( ISBLANK('03.Muestra'!$C12),"",'03.Muestra'!$C12)</f>
        <v>Relaciones sindicales</v>
      </c>
      <c r="C23" s="173" t="str">
        <f>IF( ISBLANK('03.Muestra'!$E12),"",'03.Muestra'!$E12)</f>
        <v>https://www.comunidad.madrid/transparencia/relaciones-sindicales</v>
      </c>
      <c r="D23" s="174" t="str">
        <f>IF(ISBLANK('P1.Perceptible'!D23),"",'P1.Perceptible'!D23)</f>
        <v>Pasa</v>
      </c>
      <c r="E23" s="174" t="str">
        <f>IF(ISBLANK('P1.Perceptible'!D61),"",'P1.Perceptible'!D61)</f>
        <v>N/A</v>
      </c>
      <c r="F23" s="174" t="str">
        <f>IF(ISBLANK('P1.Perceptible'!D99),"",'P1.Perceptible'!D99)</f>
        <v>N/A</v>
      </c>
      <c r="G23" s="174" t="str">
        <f>IF(ISBLANK('P1.Perceptible'!D137),"",'P1.Perceptible'!D137)</f>
        <v>N/A</v>
      </c>
      <c r="H23" s="174" t="str">
        <f>IF(ISBLANK('P1.Perceptible'!D251),"",'P1.Perceptible'!D251)</f>
        <v>Pasa</v>
      </c>
      <c r="I23" s="174" t="str">
        <f>IF(ISBLANK('P1.Perceptible'!D289),"",'P1.Perceptible'!D289)</f>
        <v>Pasa</v>
      </c>
      <c r="J23" s="174" t="str">
        <f>IF(ISBLANK('P1.Perceptible'!D327),"",'P1.Perceptible'!D327)</f>
        <v>Pasa</v>
      </c>
      <c r="K23" s="174" t="str">
        <f>IF(ISBLANK('P1.Perceptible'!D441),"",'P1.Perceptible'!D441)</f>
        <v>Pasa</v>
      </c>
      <c r="L23" s="174" t="str">
        <f>IF(ISBLANK('P1.Perceptible'!D479),"",'P1.Perceptible'!D479)</f>
        <v>N/A</v>
      </c>
      <c r="M23" s="174" t="str">
        <f>IF(ISBLANK('P2.Operable'!D23),"",'P2.Operable'!D23)</f>
        <v>Falla</v>
      </c>
      <c r="N23" s="174" t="str">
        <f>IF(ISBLANK('P2.Operable'!D61),"",'P2.Operable'!D61)</f>
        <v>Pasa</v>
      </c>
      <c r="O23" s="174" t="str">
        <f>IF(ISBLANK('P2.Operable'!D99),"",'P2.Operable'!D99)</f>
        <v>N/A</v>
      </c>
      <c r="P23" s="174" t="str">
        <f>IF(ISBLANK('P2.Operable'!D137),"",'P2.Operable'!D137)</f>
        <v>N/A</v>
      </c>
      <c r="Q23" s="174" t="str">
        <f>IF(ISBLANK('P2.Operable'!D175),"",'P2.Operable'!D175)</f>
        <v>N/A</v>
      </c>
      <c r="R23" s="174" t="str">
        <f>IF(ISBLANK('P2.Operable'!D213),"",'P2.Operable'!D213)</f>
        <v>N/A</v>
      </c>
      <c r="S23" s="174" t="str">
        <f>IF(ISBLANK('P2.Operable'!D251),"",'P2.Operable'!D251)</f>
        <v>N/A</v>
      </c>
      <c r="T23" s="174" t="str">
        <f>IF(ISBLANK('P2.Operable'!D289),"",'P2.Operable'!D289)</f>
        <v>Pasa</v>
      </c>
      <c r="U23" s="174" t="str">
        <f>IF(ISBLANK('P2.Operable'!D327),"",'P2.Operable'!D327)</f>
        <v>Pasa</v>
      </c>
      <c r="V23" s="174" t="str">
        <f>IF(ISBLANK('P2.Operable'!D365),"",'P2.Operable'!D365)</f>
        <v>Pasa</v>
      </c>
      <c r="W23" s="174" t="str">
        <f>IF(ISBLANK('P2.Operable'!D517),"",'P2.Operable'!D517)</f>
        <v>N/A</v>
      </c>
      <c r="X23" s="174" t="str">
        <f>IF(ISBLANK('P2.Operable'!D555),"",'P2.Operable'!D555)</f>
        <v>N/A</v>
      </c>
      <c r="Y23" s="174" t="str">
        <f>IF(ISBLANK('P2.Operable'!D593),"",'P2.Operable'!D593)</f>
        <v>Pasa</v>
      </c>
      <c r="Z23" s="174" t="str">
        <f>IF(ISBLANK('P2.Operable'!D631),"",'P2.Operable'!D631)</f>
        <v>N/A</v>
      </c>
      <c r="AA23" s="174" t="str">
        <f>IF(ISBLANK('P3.Comprensible'!D23),"",'P3.Comprensible'!D23)</f>
        <v>Falla</v>
      </c>
      <c r="AB23" s="174" t="str">
        <f>IF(ISBLANK('P3.Comprensible'!D99),"",'P3.Comprensible'!D99)</f>
        <v>Pasa</v>
      </c>
      <c r="AC23" s="174" t="str">
        <f>IF(ISBLANK('P3.Comprensible'!D137),"",'P3.Comprensible'!D137)</f>
        <v>N/A</v>
      </c>
      <c r="AD23" s="174" t="str">
        <f>IF(ISBLANK('P3.Comprensible'!D251),"",'P3.Comprensible'!D251)</f>
        <v>N/A</v>
      </c>
      <c r="AE23" s="174" t="str">
        <f>IF(ISBLANK('P3.Comprensible'!D289),"",'P3.Comprensible'!D289)</f>
        <v>N/A</v>
      </c>
      <c r="AF23" s="174" t="str">
        <f>IF(ISBLANK('P4.Robusto'!D23),"",'P4.Robusto'!D23)</f>
        <v>Pasa</v>
      </c>
      <c r="AG23" s="174" t="str">
        <f>IF(ISBLANK('P4.Robusto'!D61),"",'P4.Robusto'!D61)</f>
        <v>Pasa</v>
      </c>
      <c r="AH23" s="125"/>
      <c r="AI23" s="38"/>
      <c r="AJ23" s="38"/>
      <c r="AK23" s="38"/>
    </row>
    <row r="24" spans="1:37" ht="20.5">
      <c r="A24" s="38"/>
      <c r="B24" s="172" t="str">
        <f>IF( ISBLANK('03.Muestra'!$C13),"",'03.Muestra'!$C13)</f>
        <v>Procedimientos y Servicios</v>
      </c>
      <c r="C24" s="173" t="str">
        <f>IF( ISBLANK('03.Muestra'!$E13),"",'03.Muestra'!$E13)</f>
        <v>https://www.comunidad.madrid/transparencia/inventario-procedimientos-y-servicios-comunidad</v>
      </c>
      <c r="D24" s="174" t="str">
        <f>IF(ISBLANK('P1.Perceptible'!D24),"",'P1.Perceptible'!D24)</f>
        <v>Pasa</v>
      </c>
      <c r="E24" s="174" t="str">
        <f>IF(ISBLANK('P1.Perceptible'!D62),"",'P1.Perceptible'!D62)</f>
        <v>N/A</v>
      </c>
      <c r="F24" s="174" t="str">
        <f>IF(ISBLANK('P1.Perceptible'!D100),"",'P1.Perceptible'!D100)</f>
        <v>N/A</v>
      </c>
      <c r="G24" s="174" t="str">
        <f>IF(ISBLANK('P1.Perceptible'!D138),"",'P1.Perceptible'!D138)</f>
        <v>N/A</v>
      </c>
      <c r="H24" s="174" t="str">
        <f>IF(ISBLANK('P1.Perceptible'!D252),"",'P1.Perceptible'!D252)</f>
        <v>Pasa</v>
      </c>
      <c r="I24" s="174" t="str">
        <f>IF(ISBLANK('P1.Perceptible'!D290),"",'P1.Perceptible'!D290)</f>
        <v>Pasa</v>
      </c>
      <c r="J24" s="174" t="str">
        <f>IF(ISBLANK('P1.Perceptible'!D328),"",'P1.Perceptible'!D328)</f>
        <v>Pasa</v>
      </c>
      <c r="K24" s="174" t="str">
        <f>IF(ISBLANK('P1.Perceptible'!D442),"",'P1.Perceptible'!D442)</f>
        <v>Pasa</v>
      </c>
      <c r="L24" s="174" t="str">
        <f>IF(ISBLANK('P1.Perceptible'!D480),"",'P1.Perceptible'!D480)</f>
        <v>N/A</v>
      </c>
      <c r="M24" s="174" t="str">
        <f>IF(ISBLANK('P2.Operable'!D24),"",'P2.Operable'!D24)</f>
        <v>Falla</v>
      </c>
      <c r="N24" s="174" t="str">
        <f>IF(ISBLANK('P2.Operable'!D62),"",'P2.Operable'!D62)</f>
        <v>Pasa</v>
      </c>
      <c r="O24" s="174" t="str">
        <f>IF(ISBLANK('P2.Operable'!D100),"",'P2.Operable'!D100)</f>
        <v>N/A</v>
      </c>
      <c r="P24" s="174" t="str">
        <f>IF(ISBLANK('P2.Operable'!D138),"",'P2.Operable'!D138)</f>
        <v>N/A</v>
      </c>
      <c r="Q24" s="174" t="str">
        <f>IF(ISBLANK('P2.Operable'!D176),"",'P2.Operable'!D176)</f>
        <v>N/A</v>
      </c>
      <c r="R24" s="174" t="str">
        <f>IF(ISBLANK('P2.Operable'!D214),"",'P2.Operable'!D214)</f>
        <v>N/A</v>
      </c>
      <c r="S24" s="174" t="str">
        <f>IF(ISBLANK('P2.Operable'!D252),"",'P2.Operable'!D252)</f>
        <v>N/A</v>
      </c>
      <c r="T24" s="174" t="str">
        <f>IF(ISBLANK('P2.Operable'!D290),"",'P2.Operable'!D290)</f>
        <v>Pasa</v>
      </c>
      <c r="U24" s="174" t="str">
        <f>IF(ISBLANK('P2.Operable'!D328),"",'P2.Operable'!D328)</f>
        <v>Pasa</v>
      </c>
      <c r="V24" s="174" t="str">
        <f>IF(ISBLANK('P2.Operable'!D366),"",'P2.Operable'!D366)</f>
        <v>Pasa</v>
      </c>
      <c r="W24" s="174" t="str">
        <f>IF(ISBLANK('P2.Operable'!D518),"",'P2.Operable'!D518)</f>
        <v>N/A</v>
      </c>
      <c r="X24" s="174" t="str">
        <f>IF(ISBLANK('P2.Operable'!D556),"",'P2.Operable'!D556)</f>
        <v>N/A</v>
      </c>
      <c r="Y24" s="174" t="str">
        <f>IF(ISBLANK('P2.Operable'!D594),"",'P2.Operable'!D594)</f>
        <v>Pasa</v>
      </c>
      <c r="Z24" s="174" t="str">
        <f>IF(ISBLANK('P2.Operable'!D632),"",'P2.Operable'!D632)</f>
        <v>N/A</v>
      </c>
      <c r="AA24" s="174" t="str">
        <f>IF(ISBLANK('P3.Comprensible'!D24),"",'P3.Comprensible'!D24)</f>
        <v>Falla</v>
      </c>
      <c r="AB24" s="174" t="str">
        <f>IF(ISBLANK('P3.Comprensible'!D100),"",'P3.Comprensible'!D100)</f>
        <v>Pasa</v>
      </c>
      <c r="AC24" s="174" t="str">
        <f>IF(ISBLANK('P3.Comprensible'!D138),"",'P3.Comprensible'!D138)</f>
        <v>N/A</v>
      </c>
      <c r="AD24" s="174" t="str">
        <f>IF(ISBLANK('P3.Comprensible'!D252),"",'P3.Comprensible'!D252)</f>
        <v>N/A</v>
      </c>
      <c r="AE24" s="174" t="str">
        <f>IF(ISBLANK('P3.Comprensible'!D290),"",'P3.Comprensible'!D290)</f>
        <v>N/A</v>
      </c>
      <c r="AF24" s="174" t="str">
        <f>IF(ISBLANK('P4.Robusto'!D24),"",'P4.Robusto'!D24)</f>
        <v>Pasa</v>
      </c>
      <c r="AG24" s="174" t="str">
        <f>IF(ISBLANK('P4.Robusto'!D62),"",'P4.Robusto'!D62)</f>
        <v>Pasa</v>
      </c>
      <c r="AH24" s="125"/>
      <c r="AI24" s="38"/>
      <c r="AJ24" s="38"/>
      <c r="AK24" s="38"/>
    </row>
    <row r="25" spans="1:37" ht="20.5">
      <c r="A25" s="38"/>
      <c r="B25" s="172" t="str">
        <f>IF( ISBLANK('03.Muestra'!$C14),"",'03.Muestra'!$C14)</f>
        <v>Cartas de servicios</v>
      </c>
      <c r="C25" s="173" t="str">
        <f>IF( ISBLANK('03.Muestra'!$E14),"",'03.Muestra'!$E14)</f>
        <v>https://www.comunidad.madrid/transparencia/servicios-procedimientos/cartas-servicios</v>
      </c>
      <c r="D25" s="174" t="str">
        <f>IF(ISBLANK('P1.Perceptible'!D25),"",'P1.Perceptible'!D25)</f>
        <v>Falla</v>
      </c>
      <c r="E25" s="174" t="str">
        <f>IF(ISBLANK('P1.Perceptible'!D63),"",'P1.Perceptible'!D63)</f>
        <v>N/A</v>
      </c>
      <c r="F25" s="174" t="str">
        <f>IF(ISBLANK('P1.Perceptible'!D101),"",'P1.Perceptible'!D101)</f>
        <v>N/A</v>
      </c>
      <c r="G25" s="174" t="str">
        <f>IF(ISBLANK('P1.Perceptible'!D139),"",'P1.Perceptible'!D139)</f>
        <v>N/A</v>
      </c>
      <c r="H25" s="174" t="str">
        <f>IF(ISBLANK('P1.Perceptible'!D253),"",'P1.Perceptible'!D253)</f>
        <v>Falla</v>
      </c>
      <c r="I25" s="174" t="str">
        <f>IF(ISBLANK('P1.Perceptible'!D291),"",'P1.Perceptible'!D291)</f>
        <v>Pasa</v>
      </c>
      <c r="J25" s="174" t="str">
        <f>IF(ISBLANK('P1.Perceptible'!D329),"",'P1.Perceptible'!D329)</f>
        <v>Pasa</v>
      </c>
      <c r="K25" s="174" t="str">
        <f>IF(ISBLANK('P1.Perceptible'!D443),"",'P1.Perceptible'!D443)</f>
        <v>Pasa</v>
      </c>
      <c r="L25" s="174" t="str">
        <f>IF(ISBLANK('P1.Perceptible'!D481),"",'P1.Perceptible'!D481)</f>
        <v>N/A</v>
      </c>
      <c r="M25" s="174" t="str">
        <f>IF(ISBLANK('P2.Operable'!D25),"",'P2.Operable'!D25)</f>
        <v>Pasa</v>
      </c>
      <c r="N25" s="174" t="str">
        <f>IF(ISBLANK('P2.Operable'!D63),"",'P2.Operable'!D63)</f>
        <v>Pasa</v>
      </c>
      <c r="O25" s="174" t="str">
        <f>IF(ISBLANK('P2.Operable'!D101),"",'P2.Operable'!D101)</f>
        <v>N/A</v>
      </c>
      <c r="P25" s="174" t="str">
        <f>IF(ISBLANK('P2.Operable'!D139),"",'P2.Operable'!D139)</f>
        <v>N/A</v>
      </c>
      <c r="Q25" s="174" t="str">
        <f>IF(ISBLANK('P2.Operable'!D177),"",'P2.Operable'!D177)</f>
        <v>N/A</v>
      </c>
      <c r="R25" s="174" t="str">
        <f>IF(ISBLANK('P2.Operable'!D215),"",'P2.Operable'!D215)</f>
        <v>N/A</v>
      </c>
      <c r="S25" s="174" t="str">
        <f>IF(ISBLANK('P2.Operable'!D253),"",'P2.Operable'!D253)</f>
        <v>N/A</v>
      </c>
      <c r="T25" s="174" t="str">
        <f>IF(ISBLANK('P2.Operable'!D291),"",'P2.Operable'!D291)</f>
        <v>Pasa</v>
      </c>
      <c r="U25" s="174" t="str">
        <f>IF(ISBLANK('P2.Operable'!D329),"",'P2.Operable'!D329)</f>
        <v>Pasa</v>
      </c>
      <c r="V25" s="174" t="str">
        <f>IF(ISBLANK('P2.Operable'!D367),"",'P2.Operable'!D367)</f>
        <v>Pasa</v>
      </c>
      <c r="W25" s="174" t="str">
        <f>IF(ISBLANK('P2.Operable'!D519),"",'P2.Operable'!D519)</f>
        <v>N/A</v>
      </c>
      <c r="X25" s="174" t="str">
        <f>IF(ISBLANK('P2.Operable'!D557),"",'P2.Operable'!D557)</f>
        <v>N/A</v>
      </c>
      <c r="Y25" s="174" t="str">
        <f>IF(ISBLANK('P2.Operable'!D595),"",'P2.Operable'!D595)</f>
        <v>Pasa</v>
      </c>
      <c r="Z25" s="174" t="str">
        <f>IF(ISBLANK('P2.Operable'!D633),"",'P2.Operable'!D633)</f>
        <v>N/A</v>
      </c>
      <c r="AA25" s="174" t="str">
        <f>IF(ISBLANK('P3.Comprensible'!D25),"",'P3.Comprensible'!D25)</f>
        <v>Falla</v>
      </c>
      <c r="AB25" s="174" t="str">
        <f>IF(ISBLANK('P3.Comprensible'!D101),"",'P3.Comprensible'!D101)</f>
        <v>Pasa</v>
      </c>
      <c r="AC25" s="174" t="str">
        <f>IF(ISBLANK('P3.Comprensible'!D139),"",'P3.Comprensible'!D139)</f>
        <v>Pasa</v>
      </c>
      <c r="AD25" s="174" t="str">
        <f>IF(ISBLANK('P3.Comprensible'!D253),"",'P3.Comprensible'!D253)</f>
        <v>N/A</v>
      </c>
      <c r="AE25" s="174" t="str">
        <f>IF(ISBLANK('P3.Comprensible'!D291),"",'P3.Comprensible'!D291)</f>
        <v>Pasa</v>
      </c>
      <c r="AF25" s="174" t="str">
        <f>IF(ISBLANK('P4.Robusto'!D25),"",'P4.Robusto'!D25)</f>
        <v>Pasa</v>
      </c>
      <c r="AG25" s="174" t="str">
        <f>IF(ISBLANK('P4.Robusto'!D63),"",'P4.Robusto'!D63)</f>
        <v>Pasa</v>
      </c>
      <c r="AH25" s="125"/>
      <c r="AI25" s="38"/>
      <c r="AJ25" s="38"/>
      <c r="AK25" s="38"/>
    </row>
    <row r="26" spans="1:37" ht="20.5">
      <c r="A26" s="38"/>
      <c r="B26" s="172" t="str">
        <f>IF( ISBLANK('03.Muestra'!$C15),"",'03.Muestra'!$C15)</f>
        <v>Presupuestos</v>
      </c>
      <c r="C26" s="173" t="str">
        <f>IF( ISBLANK('03.Muestra'!$E15),"",'03.Muestra'!$E15)</f>
        <v>https://www.comunidad.madrid/transparencia/presupuestos-0</v>
      </c>
      <c r="D26" s="174" t="str">
        <f>IF(ISBLANK('P1.Perceptible'!D26),"",'P1.Perceptible'!D26)</f>
        <v>Pasa</v>
      </c>
      <c r="E26" s="174" t="str">
        <f>IF(ISBLANK('P1.Perceptible'!D64),"",'P1.Perceptible'!D64)</f>
        <v>N/A</v>
      </c>
      <c r="F26" s="174" t="str">
        <f>IF(ISBLANK('P1.Perceptible'!D102),"",'P1.Perceptible'!D102)</f>
        <v>N/A</v>
      </c>
      <c r="G26" s="174" t="str">
        <f>IF(ISBLANK('P1.Perceptible'!D140),"",'P1.Perceptible'!D140)</f>
        <v>N/A</v>
      </c>
      <c r="H26" s="174" t="str">
        <f>IF(ISBLANK('P1.Perceptible'!D254),"",'P1.Perceptible'!D254)</f>
        <v>Pasa</v>
      </c>
      <c r="I26" s="174" t="str">
        <f>IF(ISBLANK('P1.Perceptible'!D292),"",'P1.Perceptible'!D292)</f>
        <v>Pasa</v>
      </c>
      <c r="J26" s="174" t="str">
        <f>IF(ISBLANK('P1.Perceptible'!D330),"",'P1.Perceptible'!D330)</f>
        <v>Pasa</v>
      </c>
      <c r="K26" s="174" t="str">
        <f>IF(ISBLANK('P1.Perceptible'!D444),"",'P1.Perceptible'!D444)</f>
        <v>Pasa</v>
      </c>
      <c r="L26" s="174" t="str">
        <f>IF(ISBLANK('P1.Perceptible'!D482),"",'P1.Perceptible'!D482)</f>
        <v>N/A</v>
      </c>
      <c r="M26" s="174" t="str">
        <f>IF(ISBLANK('P2.Operable'!D26),"",'P2.Operable'!D26)</f>
        <v>Falla</v>
      </c>
      <c r="N26" s="174" t="str">
        <f>IF(ISBLANK('P2.Operable'!D64),"",'P2.Operable'!D64)</f>
        <v>Pasa</v>
      </c>
      <c r="O26" s="174" t="str">
        <f>IF(ISBLANK('P2.Operable'!D102),"",'P2.Operable'!D102)</f>
        <v>N/A</v>
      </c>
      <c r="P26" s="174" t="str">
        <f>IF(ISBLANK('P2.Operable'!D140),"",'P2.Operable'!D140)</f>
        <v>N/A</v>
      </c>
      <c r="Q26" s="174" t="str">
        <f>IF(ISBLANK('P2.Operable'!D178),"",'P2.Operable'!D178)</f>
        <v>N/A</v>
      </c>
      <c r="R26" s="174" t="str">
        <f>IF(ISBLANK('P2.Operable'!D216),"",'P2.Operable'!D216)</f>
        <v>N/A</v>
      </c>
      <c r="S26" s="174" t="str">
        <f>IF(ISBLANK('P2.Operable'!D254),"",'P2.Operable'!D254)</f>
        <v>N/A</v>
      </c>
      <c r="T26" s="174" t="str">
        <f>IF(ISBLANK('P2.Operable'!D292),"",'P2.Operable'!D292)</f>
        <v>Pasa</v>
      </c>
      <c r="U26" s="174" t="str">
        <f>IF(ISBLANK('P2.Operable'!D330),"",'P2.Operable'!D330)</f>
        <v>Pasa</v>
      </c>
      <c r="V26" s="174" t="str">
        <f>IF(ISBLANK('P2.Operable'!D368),"",'P2.Operable'!D368)</f>
        <v>Pasa</v>
      </c>
      <c r="W26" s="174" t="str">
        <f>IF(ISBLANK('P2.Operable'!D520),"",'P2.Operable'!D520)</f>
        <v>N/A</v>
      </c>
      <c r="X26" s="174" t="str">
        <f>IF(ISBLANK('P2.Operable'!D558),"",'P2.Operable'!D558)</f>
        <v>N/A</v>
      </c>
      <c r="Y26" s="174" t="str">
        <f>IF(ISBLANK('P2.Operable'!D596),"",'P2.Operable'!D596)</f>
        <v>Pasa</v>
      </c>
      <c r="Z26" s="174" t="str">
        <f>IF(ISBLANK('P2.Operable'!D634),"",'P2.Operable'!D634)</f>
        <v>N/A</v>
      </c>
      <c r="AA26" s="174" t="str">
        <f>IF(ISBLANK('P3.Comprensible'!D26),"",'P3.Comprensible'!D26)</f>
        <v>Falla</v>
      </c>
      <c r="AB26" s="174" t="str">
        <f>IF(ISBLANK('P3.Comprensible'!D102),"",'P3.Comprensible'!D102)</f>
        <v>Pasa</v>
      </c>
      <c r="AC26" s="174" t="str">
        <f>IF(ISBLANK('P3.Comprensible'!D140),"",'P3.Comprensible'!D140)</f>
        <v>N/A</v>
      </c>
      <c r="AD26" s="174" t="str">
        <f>IF(ISBLANK('P3.Comprensible'!D254),"",'P3.Comprensible'!D254)</f>
        <v>N/A</v>
      </c>
      <c r="AE26" s="174" t="str">
        <f>IF(ISBLANK('P3.Comprensible'!D292),"",'P3.Comprensible'!D292)</f>
        <v>N/A</v>
      </c>
      <c r="AF26" s="174" t="str">
        <f>IF(ISBLANK('P4.Robusto'!D26),"",'P4.Robusto'!D26)</f>
        <v>Pasa</v>
      </c>
      <c r="AG26" s="174" t="str">
        <f>IF(ISBLANK('P4.Robusto'!D64),"",'P4.Robusto'!D64)</f>
        <v>Pasa</v>
      </c>
      <c r="AH26" s="125"/>
      <c r="AI26" s="38"/>
      <c r="AJ26" s="38"/>
      <c r="AK26" s="38"/>
    </row>
    <row r="27" spans="1:37" ht="20.5">
      <c r="A27" s="38"/>
      <c r="B27" s="172" t="str">
        <f>IF( ISBLANK('03.Muestra'!$C16),"",'03.Muestra'!$C16)</f>
        <v>Datos estadísticos</v>
      </c>
      <c r="C27" s="173" t="str">
        <f>IF( ISBLANK('03.Muestra'!$E16),"",'03.Muestra'!$E16)</f>
        <v>https://www.comunidad.madrid/transparencia/presupuestos-contratos-subvenciones/datos-estadisticos</v>
      </c>
      <c r="D27" s="174" t="str">
        <f>IF(ISBLANK('P1.Perceptible'!D27),"",'P1.Perceptible'!D27)</f>
        <v>Pasa</v>
      </c>
      <c r="E27" s="174" t="str">
        <f>IF(ISBLANK('P1.Perceptible'!D65),"",'P1.Perceptible'!D65)</f>
        <v>N/A</v>
      </c>
      <c r="F27" s="174" t="str">
        <f>IF(ISBLANK('P1.Perceptible'!D103),"",'P1.Perceptible'!D103)</f>
        <v>N/A</v>
      </c>
      <c r="G27" s="174" t="str">
        <f>IF(ISBLANK('P1.Perceptible'!D141),"",'P1.Perceptible'!D141)</f>
        <v>N/A</v>
      </c>
      <c r="H27" s="174" t="str">
        <f>IF(ISBLANK('P1.Perceptible'!D255),"",'P1.Perceptible'!D255)</f>
        <v>Pasa</v>
      </c>
      <c r="I27" s="174" t="str">
        <f>IF(ISBLANK('P1.Perceptible'!D293),"",'P1.Perceptible'!D293)</f>
        <v>Pasa</v>
      </c>
      <c r="J27" s="174" t="str">
        <f>IF(ISBLANK('P1.Perceptible'!D331),"",'P1.Perceptible'!D331)</f>
        <v>Pasa</v>
      </c>
      <c r="K27" s="174" t="str">
        <f>IF(ISBLANK('P1.Perceptible'!D445),"",'P1.Perceptible'!D445)</f>
        <v>Pasa</v>
      </c>
      <c r="L27" s="174" t="str">
        <f>IF(ISBLANK('P1.Perceptible'!D483),"",'P1.Perceptible'!D483)</f>
        <v>N/A</v>
      </c>
      <c r="M27" s="174" t="str">
        <f>IF(ISBLANK('P2.Operable'!D27),"",'P2.Operable'!D27)</f>
        <v>Falla</v>
      </c>
      <c r="N27" s="174" t="str">
        <f>IF(ISBLANK('P2.Operable'!D65),"",'P2.Operable'!D65)</f>
        <v>Pasa</v>
      </c>
      <c r="O27" s="174" t="str">
        <f>IF(ISBLANK('P2.Operable'!D103),"",'P2.Operable'!D103)</f>
        <v>N/A</v>
      </c>
      <c r="P27" s="174" t="str">
        <f>IF(ISBLANK('P2.Operable'!D141),"",'P2.Operable'!D141)</f>
        <v>N/A</v>
      </c>
      <c r="Q27" s="174" t="str">
        <f>IF(ISBLANK('P2.Operable'!D179),"",'P2.Operable'!D179)</f>
        <v>N/A</v>
      </c>
      <c r="R27" s="174" t="str">
        <f>IF(ISBLANK('P2.Operable'!D217),"",'P2.Operable'!D217)</f>
        <v>N/A</v>
      </c>
      <c r="S27" s="174" t="str">
        <f>IF(ISBLANK('P2.Operable'!D255),"",'P2.Operable'!D255)</f>
        <v>N/A</v>
      </c>
      <c r="T27" s="174" t="str">
        <f>IF(ISBLANK('P2.Operable'!D293),"",'P2.Operable'!D293)</f>
        <v>Pasa</v>
      </c>
      <c r="U27" s="174" t="str">
        <f>IF(ISBLANK('P2.Operable'!D331),"",'P2.Operable'!D331)</f>
        <v>Pasa</v>
      </c>
      <c r="V27" s="174" t="str">
        <f>IF(ISBLANK('P2.Operable'!D369),"",'P2.Operable'!D369)</f>
        <v>Pasa</v>
      </c>
      <c r="W27" s="174" t="str">
        <f>IF(ISBLANK('P2.Operable'!D521),"",'P2.Operable'!D521)</f>
        <v>N/A</v>
      </c>
      <c r="X27" s="174" t="str">
        <f>IF(ISBLANK('P2.Operable'!D559),"",'P2.Operable'!D559)</f>
        <v>N/A</v>
      </c>
      <c r="Y27" s="174" t="str">
        <f>IF(ISBLANK('P2.Operable'!D597),"",'P2.Operable'!D597)</f>
        <v>Pasa</v>
      </c>
      <c r="Z27" s="174" t="str">
        <f>IF(ISBLANK('P2.Operable'!D635),"",'P2.Operable'!D635)</f>
        <v>N/A</v>
      </c>
      <c r="AA27" s="174" t="str">
        <f>IF(ISBLANK('P3.Comprensible'!D27),"",'P3.Comprensible'!D27)</f>
        <v>Falla</v>
      </c>
      <c r="AB27" s="174" t="str">
        <f>IF(ISBLANK('P3.Comprensible'!D103),"",'P3.Comprensible'!D103)</f>
        <v>Pasa</v>
      </c>
      <c r="AC27" s="174" t="str">
        <f>IF(ISBLANK('P3.Comprensible'!D141),"",'P3.Comprensible'!D141)</f>
        <v>N/A</v>
      </c>
      <c r="AD27" s="174" t="str">
        <f>IF(ISBLANK('P3.Comprensible'!D255),"",'P3.Comprensible'!D255)</f>
        <v>N/A</v>
      </c>
      <c r="AE27" s="174" t="str">
        <f>IF(ISBLANK('P3.Comprensible'!D293),"",'P3.Comprensible'!D293)</f>
        <v>N/A</v>
      </c>
      <c r="AF27" s="174" t="str">
        <f>IF(ISBLANK('P4.Robusto'!D27),"",'P4.Robusto'!D27)</f>
        <v>Pasa</v>
      </c>
      <c r="AG27" s="174" t="str">
        <f>IF(ISBLANK('P4.Robusto'!D65),"",'P4.Robusto'!D65)</f>
        <v>Pasa</v>
      </c>
      <c r="AH27" s="125"/>
      <c r="AI27" s="38"/>
      <c r="AJ27" s="38"/>
      <c r="AK27" s="38"/>
    </row>
    <row r="28" spans="1:37" ht="20.5">
      <c r="A28" s="38"/>
      <c r="B28" s="172" t="str">
        <f>IF( ISBLANK('03.Muestra'!$C17),"",'03.Muestra'!$C17)</f>
        <v>Financiación y tributos</v>
      </c>
      <c r="C28" s="173" t="str">
        <f>IF( ISBLANK('03.Muestra'!$E17),"",'03.Muestra'!$E17)</f>
        <v>https://www.comunidad.madrid/transparencia/financiacion-y-tributos-0</v>
      </c>
      <c r="D28" s="174" t="str">
        <f>IF(ISBLANK('P1.Perceptible'!D28),"",'P1.Perceptible'!D28)</f>
        <v>Falla</v>
      </c>
      <c r="E28" s="174" t="str">
        <f>IF(ISBLANK('P1.Perceptible'!D66),"",'P1.Perceptible'!D66)</f>
        <v>N/A</v>
      </c>
      <c r="F28" s="174" t="str">
        <f>IF(ISBLANK('P1.Perceptible'!D104),"",'P1.Perceptible'!D104)</f>
        <v>N/A</v>
      </c>
      <c r="G28" s="174" t="str">
        <f>IF(ISBLANK('P1.Perceptible'!D142),"",'P1.Perceptible'!D142)</f>
        <v>N/A</v>
      </c>
      <c r="H28" s="174" t="str">
        <f>IF(ISBLANK('P1.Perceptible'!D256),"",'P1.Perceptible'!D256)</f>
        <v>Falla</v>
      </c>
      <c r="I28" s="174" t="str">
        <f>IF(ISBLANK('P1.Perceptible'!D294),"",'P1.Perceptible'!D294)</f>
        <v>Pasa</v>
      </c>
      <c r="J28" s="174" t="str">
        <f>IF(ISBLANK('P1.Perceptible'!D332),"",'P1.Perceptible'!D332)</f>
        <v>Pasa</v>
      </c>
      <c r="K28" s="174" t="str">
        <f>IF(ISBLANK('P1.Perceptible'!D446),"",'P1.Perceptible'!D446)</f>
        <v>Pasa</v>
      </c>
      <c r="L28" s="174" t="str">
        <f>IF(ISBLANK('P1.Perceptible'!D484),"",'P1.Perceptible'!D484)</f>
        <v>N/A</v>
      </c>
      <c r="M28" s="174" t="str">
        <f>IF(ISBLANK('P2.Operable'!D28),"",'P2.Operable'!D28)</f>
        <v>Pasa</v>
      </c>
      <c r="N28" s="174" t="str">
        <f>IF(ISBLANK('P2.Operable'!D66),"",'P2.Operable'!D66)</f>
        <v>Pasa</v>
      </c>
      <c r="O28" s="174" t="str">
        <f>IF(ISBLANK('P2.Operable'!D104),"",'P2.Operable'!D104)</f>
        <v>N/A</v>
      </c>
      <c r="P28" s="174" t="str">
        <f>IF(ISBLANK('P2.Operable'!D142),"",'P2.Operable'!D142)</f>
        <v>N/A</v>
      </c>
      <c r="Q28" s="174" t="str">
        <f>IF(ISBLANK('P2.Operable'!D180),"",'P2.Operable'!D180)</f>
        <v>N/A</v>
      </c>
      <c r="R28" s="174" t="str">
        <f>IF(ISBLANK('P2.Operable'!D218),"",'P2.Operable'!D218)</f>
        <v>N/A</v>
      </c>
      <c r="S28" s="174" t="str">
        <f>IF(ISBLANK('P2.Operable'!D256),"",'P2.Operable'!D256)</f>
        <v>N/A</v>
      </c>
      <c r="T28" s="174" t="str">
        <f>IF(ISBLANK('P2.Operable'!D294),"",'P2.Operable'!D294)</f>
        <v>Pasa</v>
      </c>
      <c r="U28" s="174" t="str">
        <f>IF(ISBLANK('P2.Operable'!D332),"",'P2.Operable'!D332)</f>
        <v>Pasa</v>
      </c>
      <c r="V28" s="174" t="str">
        <f>IF(ISBLANK('P2.Operable'!D370),"",'P2.Operable'!D370)</f>
        <v>Pasa</v>
      </c>
      <c r="W28" s="174" t="str">
        <f>IF(ISBLANK('P2.Operable'!D522),"",'P2.Operable'!D522)</f>
        <v>N/A</v>
      </c>
      <c r="X28" s="174" t="str">
        <f>IF(ISBLANK('P2.Operable'!D560),"",'P2.Operable'!D560)</f>
        <v>N/A</v>
      </c>
      <c r="Y28" s="174" t="str">
        <f>IF(ISBLANK('P2.Operable'!D598),"",'P2.Operable'!D598)</f>
        <v>Pasa</v>
      </c>
      <c r="Z28" s="174" t="str">
        <f>IF(ISBLANK('P2.Operable'!D636),"",'P2.Operable'!D636)</f>
        <v>N/A</v>
      </c>
      <c r="AA28" s="174" t="str">
        <f>IF(ISBLANK('P3.Comprensible'!D28),"",'P3.Comprensible'!D28)</f>
        <v>Falla</v>
      </c>
      <c r="AB28" s="174" t="str">
        <f>IF(ISBLANK('P3.Comprensible'!D104),"",'P3.Comprensible'!D104)</f>
        <v>Pasa</v>
      </c>
      <c r="AC28" s="174" t="str">
        <f>IF(ISBLANK('P3.Comprensible'!D142),"",'P3.Comprensible'!D142)</f>
        <v>N/A</v>
      </c>
      <c r="AD28" s="174" t="str">
        <f>IF(ISBLANK('P3.Comprensible'!D256),"",'P3.Comprensible'!D256)</f>
        <v>N/A</v>
      </c>
      <c r="AE28" s="174" t="str">
        <f>IF(ISBLANK('P3.Comprensible'!D294),"",'P3.Comprensible'!D294)</f>
        <v>N/A</v>
      </c>
      <c r="AF28" s="174" t="str">
        <f>IF(ISBLANK('P4.Robusto'!D28),"",'P4.Robusto'!D28)</f>
        <v>Pasa</v>
      </c>
      <c r="AG28" s="174" t="str">
        <f>IF(ISBLANK('P4.Robusto'!D66),"",'P4.Robusto'!D66)</f>
        <v>Pasa</v>
      </c>
      <c r="AH28" s="125"/>
      <c r="AI28" s="38"/>
      <c r="AJ28" s="38"/>
      <c r="AK28" s="38"/>
    </row>
    <row r="29" spans="1:37" ht="20.5">
      <c r="A29" s="38"/>
      <c r="B29" s="172" t="str">
        <f>IF( ISBLANK('03.Muestra'!$C18),"",'03.Muestra'!$C18)</f>
        <v>Consulta pública</v>
      </c>
      <c r="C29" s="173" t="str">
        <f>IF( ISBLANK('03.Muestra'!$E18),"",'03.Muestra'!$E18)</f>
        <v>https://www.comunidad.madrid/transparencia/normativa-planificacion/consulta-publica</v>
      </c>
      <c r="D29" s="174" t="str">
        <f>IF(ISBLANK('P1.Perceptible'!D29),"",'P1.Perceptible'!D29)</f>
        <v>Falla</v>
      </c>
      <c r="E29" s="174" t="str">
        <f>IF(ISBLANK('P1.Perceptible'!D67),"",'P1.Perceptible'!D67)</f>
        <v>N/A</v>
      </c>
      <c r="F29" s="174" t="str">
        <f>IF(ISBLANK('P1.Perceptible'!D105),"",'P1.Perceptible'!D105)</f>
        <v>N/A</v>
      </c>
      <c r="G29" s="174" t="str">
        <f>IF(ISBLANK('P1.Perceptible'!D143),"",'P1.Perceptible'!D143)</f>
        <v>N/A</v>
      </c>
      <c r="H29" s="174" t="str">
        <f>IF(ISBLANK('P1.Perceptible'!D257),"",'P1.Perceptible'!D257)</f>
        <v>Falla</v>
      </c>
      <c r="I29" s="174" t="str">
        <f>IF(ISBLANK('P1.Perceptible'!D295),"",'P1.Perceptible'!D295)</f>
        <v>Pasa</v>
      </c>
      <c r="J29" s="174" t="str">
        <f>IF(ISBLANK('P1.Perceptible'!D333),"",'P1.Perceptible'!D333)</f>
        <v>Pasa</v>
      </c>
      <c r="K29" s="174" t="str">
        <f>IF(ISBLANK('P1.Perceptible'!D447),"",'P1.Perceptible'!D447)</f>
        <v>Pasa</v>
      </c>
      <c r="L29" s="174" t="str">
        <f>IF(ISBLANK('P1.Perceptible'!D485),"",'P1.Perceptible'!D485)</f>
        <v>N/A</v>
      </c>
      <c r="M29" s="174" t="str">
        <f>IF(ISBLANK('P2.Operable'!D29),"",'P2.Operable'!D29)</f>
        <v>Pasa</v>
      </c>
      <c r="N29" s="174" t="str">
        <f>IF(ISBLANK('P2.Operable'!D67),"",'P2.Operable'!D67)</f>
        <v>Pasa</v>
      </c>
      <c r="O29" s="174" t="str">
        <f>IF(ISBLANK('P2.Operable'!D105),"",'P2.Operable'!D105)</f>
        <v>N/A</v>
      </c>
      <c r="P29" s="174" t="str">
        <f>IF(ISBLANK('P2.Operable'!D143),"",'P2.Operable'!D143)</f>
        <v>N/A</v>
      </c>
      <c r="Q29" s="174" t="str">
        <f>IF(ISBLANK('P2.Operable'!D181),"",'P2.Operable'!D181)</f>
        <v>N/A</v>
      </c>
      <c r="R29" s="174" t="str">
        <f>IF(ISBLANK('P2.Operable'!D219),"",'P2.Operable'!D219)</f>
        <v>N/A</v>
      </c>
      <c r="S29" s="174" t="str">
        <f>IF(ISBLANK('P2.Operable'!D257),"",'P2.Operable'!D257)</f>
        <v>N/A</v>
      </c>
      <c r="T29" s="174" t="str">
        <f>IF(ISBLANK('P2.Operable'!D295),"",'P2.Operable'!D295)</f>
        <v>Pasa</v>
      </c>
      <c r="U29" s="174" t="str">
        <f>IF(ISBLANK('P2.Operable'!D333),"",'P2.Operable'!D333)</f>
        <v>Pasa</v>
      </c>
      <c r="V29" s="174" t="str">
        <f>IF(ISBLANK('P2.Operable'!D371),"",'P2.Operable'!D371)</f>
        <v>Falla</v>
      </c>
      <c r="W29" s="174" t="str">
        <f>IF(ISBLANK('P2.Operable'!D523),"",'P2.Operable'!D523)</f>
        <v>N/A</v>
      </c>
      <c r="X29" s="174" t="str">
        <f>IF(ISBLANK('P2.Operable'!D561),"",'P2.Operable'!D561)</f>
        <v>N/A</v>
      </c>
      <c r="Y29" s="174" t="str">
        <f>IF(ISBLANK('P2.Operable'!D599),"",'P2.Operable'!D599)</f>
        <v>Falla</v>
      </c>
      <c r="Z29" s="174" t="str">
        <f>IF(ISBLANK('P2.Operable'!D637),"",'P2.Operable'!D637)</f>
        <v>N/A</v>
      </c>
      <c r="AA29" s="174" t="str">
        <f>IF(ISBLANK('P3.Comprensible'!D29),"",'P3.Comprensible'!D29)</f>
        <v>Falla</v>
      </c>
      <c r="AB29" s="174" t="str">
        <f>IF(ISBLANK('P3.Comprensible'!D105),"",'P3.Comprensible'!D105)</f>
        <v>Pasa</v>
      </c>
      <c r="AC29" s="174" t="str">
        <f>IF(ISBLANK('P3.Comprensible'!D143),"",'P3.Comprensible'!D143)</f>
        <v>Pasa</v>
      </c>
      <c r="AD29" s="174" t="str">
        <f>IF(ISBLANK('P3.Comprensible'!D257),"",'P3.Comprensible'!D257)</f>
        <v>N/A</v>
      </c>
      <c r="AE29" s="174" t="str">
        <f>IF(ISBLANK('P3.Comprensible'!D295),"",'P3.Comprensible'!D295)</f>
        <v>Pasa</v>
      </c>
      <c r="AF29" s="174" t="str">
        <f>IF(ISBLANK('P4.Robusto'!D29),"",'P4.Robusto'!D29)</f>
        <v>Pasa</v>
      </c>
      <c r="AG29" s="174" t="str">
        <f>IF(ISBLANK('P4.Robusto'!D67),"",'P4.Robusto'!D67)</f>
        <v>Falla</v>
      </c>
      <c r="AH29" s="125"/>
      <c r="AI29" s="126"/>
      <c r="AJ29" s="38"/>
      <c r="AK29" s="38"/>
    </row>
    <row r="30" spans="1:37" ht="20.5">
      <c r="A30" s="38"/>
      <c r="B30" s="172" t="str">
        <f>IF( ISBLANK('03.Muestra'!$C19),"",'03.Muestra'!$C19)</f>
        <v>Plan normativo</v>
      </c>
      <c r="C30" s="173" t="str">
        <f>IF( ISBLANK('03.Muestra'!$E19),"",'03.Muestra'!$E19)</f>
        <v>https://www.comunidad.madrid/transparencia/plan-normativo</v>
      </c>
      <c r="D30" s="174" t="str">
        <f>IF(ISBLANK('P1.Perceptible'!D30),"",'P1.Perceptible'!D30)</f>
        <v>Pasa</v>
      </c>
      <c r="E30" s="174" t="str">
        <f>IF(ISBLANK('P1.Perceptible'!D68),"",'P1.Perceptible'!D68)</f>
        <v>N/A</v>
      </c>
      <c r="F30" s="174" t="str">
        <f>IF(ISBLANK('P1.Perceptible'!D106),"",'P1.Perceptible'!D106)</f>
        <v>N/A</v>
      </c>
      <c r="G30" s="174" t="str">
        <f>IF(ISBLANK('P1.Perceptible'!D144),"",'P1.Perceptible'!D144)</f>
        <v>N/A</v>
      </c>
      <c r="H30" s="174" t="str">
        <f>IF(ISBLANK('P1.Perceptible'!D258),"",'P1.Perceptible'!D258)</f>
        <v>Pasa</v>
      </c>
      <c r="I30" s="174" t="str">
        <f>IF(ISBLANK('P1.Perceptible'!D296),"",'P1.Perceptible'!D296)</f>
        <v>Pasa</v>
      </c>
      <c r="J30" s="174" t="str">
        <f>IF(ISBLANK('P1.Perceptible'!D334),"",'P1.Perceptible'!D334)</f>
        <v>Pasa</v>
      </c>
      <c r="K30" s="174" t="str">
        <f>IF(ISBLANK('P1.Perceptible'!D448),"",'P1.Perceptible'!D448)</f>
        <v>Pasa</v>
      </c>
      <c r="L30" s="174" t="str">
        <f>IF(ISBLANK('P1.Perceptible'!D486),"",'P1.Perceptible'!D486)</f>
        <v>N/A</v>
      </c>
      <c r="M30" s="174" t="str">
        <f>IF(ISBLANK('P2.Operable'!D30),"",'P2.Operable'!D30)</f>
        <v>Pasa</v>
      </c>
      <c r="N30" s="174" t="str">
        <f>IF(ISBLANK('P2.Operable'!D68),"",'P2.Operable'!D68)</f>
        <v>Pasa</v>
      </c>
      <c r="O30" s="174" t="str">
        <f>IF(ISBLANK('P2.Operable'!D106),"",'P2.Operable'!D106)</f>
        <v>N/A</v>
      </c>
      <c r="P30" s="174" t="str">
        <f>IF(ISBLANK('P2.Operable'!D144),"",'P2.Operable'!D144)</f>
        <v>N/A</v>
      </c>
      <c r="Q30" s="174" t="str">
        <f>IF(ISBLANK('P2.Operable'!D182),"",'P2.Operable'!D182)</f>
        <v>N/A</v>
      </c>
      <c r="R30" s="174" t="str">
        <f>IF(ISBLANK('P2.Operable'!D220),"",'P2.Operable'!D220)</f>
        <v>N/A</v>
      </c>
      <c r="S30" s="174" t="str">
        <f>IF(ISBLANK('P2.Operable'!D258),"",'P2.Operable'!D258)</f>
        <v>N/A</v>
      </c>
      <c r="T30" s="174" t="str">
        <f>IF(ISBLANK('P2.Operable'!D296),"",'P2.Operable'!D296)</f>
        <v>Pasa</v>
      </c>
      <c r="U30" s="174" t="str">
        <f>IF(ISBLANK('P2.Operable'!D334),"",'P2.Operable'!D334)</f>
        <v>Pasa</v>
      </c>
      <c r="V30" s="174" t="str">
        <f>IF(ISBLANK('P2.Operable'!D372),"",'P2.Operable'!D372)</f>
        <v>Pasa</v>
      </c>
      <c r="W30" s="174" t="str">
        <f>IF(ISBLANK('P2.Operable'!D524),"",'P2.Operable'!D524)</f>
        <v>N/A</v>
      </c>
      <c r="X30" s="174" t="str">
        <f>IF(ISBLANK('P2.Operable'!D562),"",'P2.Operable'!D562)</f>
        <v>N/A</v>
      </c>
      <c r="Y30" s="174" t="str">
        <f>IF(ISBLANK('P2.Operable'!D600),"",'P2.Operable'!D600)</f>
        <v>Pasa</v>
      </c>
      <c r="Z30" s="174" t="str">
        <f>IF(ISBLANK('P2.Operable'!D638),"",'P2.Operable'!D638)</f>
        <v>N/A</v>
      </c>
      <c r="AA30" s="174" t="str">
        <f>IF(ISBLANK('P3.Comprensible'!D30),"",'P3.Comprensible'!D30)</f>
        <v>Falla</v>
      </c>
      <c r="AB30" s="174" t="str">
        <f>IF(ISBLANK('P3.Comprensible'!D106),"",'P3.Comprensible'!D106)</f>
        <v>Pasa</v>
      </c>
      <c r="AC30" s="174" t="str">
        <f>IF(ISBLANK('P3.Comprensible'!D144),"",'P3.Comprensible'!D144)</f>
        <v>N/A</v>
      </c>
      <c r="AD30" s="174" t="str">
        <f>IF(ISBLANK('P3.Comprensible'!D258),"",'P3.Comprensible'!D258)</f>
        <v>N/A</v>
      </c>
      <c r="AE30" s="174" t="str">
        <f>IF(ISBLANK('P3.Comprensible'!D296),"",'P3.Comprensible'!D296)</f>
        <v>N/A</v>
      </c>
      <c r="AF30" s="174" t="str">
        <f>IF(ISBLANK('P4.Robusto'!D30),"",'P4.Robusto'!D30)</f>
        <v>Pasa</v>
      </c>
      <c r="AG30" s="174" t="str">
        <f>IF(ISBLANK('P4.Robusto'!D68),"",'P4.Robusto'!D68)</f>
        <v>Pasa</v>
      </c>
      <c r="AH30" s="125"/>
      <c r="AI30" s="38"/>
      <c r="AJ30" s="38"/>
      <c r="AK30" s="38"/>
    </row>
    <row r="31" spans="1:37" ht="20.5">
      <c r="A31" s="38"/>
      <c r="B31" s="172" t="str">
        <f>IF( ISBLANK('03.Muestra'!$C20),"",'03.Muestra'!$C20)</f>
        <v>Ordenación</v>
      </c>
      <c r="C31" s="173" t="str">
        <f>IF( ISBLANK('03.Muestra'!$E20),"",'03.Muestra'!$E20)</f>
        <v>https://www.comunidad.madrid/transparencia/informacion-materia-ordenacion-del-territorio</v>
      </c>
      <c r="D31" s="174" t="str">
        <f>IF(ISBLANK('P1.Perceptible'!D31),"",'P1.Perceptible'!D31)</f>
        <v>Pasa</v>
      </c>
      <c r="E31" s="174" t="str">
        <f>IF(ISBLANK('P1.Perceptible'!D69),"",'P1.Perceptible'!D69)</f>
        <v>N/A</v>
      </c>
      <c r="F31" s="174" t="str">
        <f>IF(ISBLANK('P1.Perceptible'!D107),"",'P1.Perceptible'!D107)</f>
        <v>N/A</v>
      </c>
      <c r="G31" s="174" t="str">
        <f>IF(ISBLANK('P1.Perceptible'!D145),"",'P1.Perceptible'!D145)</f>
        <v>N/A</v>
      </c>
      <c r="H31" s="174" t="str">
        <f>IF(ISBLANK('P1.Perceptible'!D259),"",'P1.Perceptible'!D259)</f>
        <v>Pasa</v>
      </c>
      <c r="I31" s="174" t="str">
        <f>IF(ISBLANK('P1.Perceptible'!D297),"",'P1.Perceptible'!D297)</f>
        <v>Pasa</v>
      </c>
      <c r="J31" s="174" t="str">
        <f>IF(ISBLANK('P1.Perceptible'!D335),"",'P1.Perceptible'!D335)</f>
        <v>Pasa</v>
      </c>
      <c r="K31" s="174" t="str">
        <f>IF(ISBLANK('P1.Perceptible'!D449),"",'P1.Perceptible'!D449)</f>
        <v>Pasa</v>
      </c>
      <c r="L31" s="174" t="str">
        <f>IF(ISBLANK('P1.Perceptible'!D487),"",'P1.Perceptible'!D487)</f>
        <v>N/A</v>
      </c>
      <c r="M31" s="174" t="str">
        <f>IF(ISBLANK('P2.Operable'!D31),"",'P2.Operable'!D31)</f>
        <v>Pasa</v>
      </c>
      <c r="N31" s="174" t="str">
        <f>IF(ISBLANK('P2.Operable'!D69),"",'P2.Operable'!D69)</f>
        <v>Pasa</v>
      </c>
      <c r="O31" s="174" t="str">
        <f>IF(ISBLANK('P2.Operable'!D107),"",'P2.Operable'!D107)</f>
        <v>N/A</v>
      </c>
      <c r="P31" s="174" t="str">
        <f>IF(ISBLANK('P2.Operable'!D145),"",'P2.Operable'!D145)</f>
        <v>N/A</v>
      </c>
      <c r="Q31" s="174" t="str">
        <f>IF(ISBLANK('P2.Operable'!D183),"",'P2.Operable'!D183)</f>
        <v>N/A</v>
      </c>
      <c r="R31" s="174" t="str">
        <f>IF(ISBLANK('P2.Operable'!D221),"",'P2.Operable'!D221)</f>
        <v>N/A</v>
      </c>
      <c r="S31" s="174" t="str">
        <f>IF(ISBLANK('P2.Operable'!D259),"",'P2.Operable'!D259)</f>
        <v>N/A</v>
      </c>
      <c r="T31" s="174" t="str">
        <f>IF(ISBLANK('P2.Operable'!D297),"",'P2.Operable'!D297)</f>
        <v>Pasa</v>
      </c>
      <c r="U31" s="174" t="str">
        <f>IF(ISBLANK('P2.Operable'!D335),"",'P2.Operable'!D335)</f>
        <v>Pasa</v>
      </c>
      <c r="V31" s="174" t="str">
        <f>IF(ISBLANK('P2.Operable'!D373),"",'P2.Operable'!D373)</f>
        <v>Pasa</v>
      </c>
      <c r="W31" s="174" t="str">
        <f>IF(ISBLANK('P2.Operable'!D525),"",'P2.Operable'!D525)</f>
        <v>N/A</v>
      </c>
      <c r="X31" s="174" t="str">
        <f>IF(ISBLANK('P2.Operable'!D563),"",'P2.Operable'!D563)</f>
        <v>N/A</v>
      </c>
      <c r="Y31" s="174" t="str">
        <f>IF(ISBLANK('P2.Operable'!D601),"",'P2.Operable'!D601)</f>
        <v>Pasa</v>
      </c>
      <c r="Z31" s="174" t="str">
        <f>IF(ISBLANK('P2.Operable'!D639),"",'P2.Operable'!D639)</f>
        <v>N/A</v>
      </c>
      <c r="AA31" s="174" t="str">
        <f>IF(ISBLANK('P3.Comprensible'!D31),"",'P3.Comprensible'!D31)</f>
        <v>Falla</v>
      </c>
      <c r="AB31" s="174" t="str">
        <f>IF(ISBLANK('P3.Comprensible'!D107),"",'P3.Comprensible'!D107)</f>
        <v>Pasa</v>
      </c>
      <c r="AC31" s="174" t="str">
        <f>IF(ISBLANK('P3.Comprensible'!D145),"",'P3.Comprensible'!D145)</f>
        <v>N/A</v>
      </c>
      <c r="AD31" s="174" t="str">
        <f>IF(ISBLANK('P3.Comprensible'!D259),"",'P3.Comprensible'!D259)</f>
        <v>N/A</v>
      </c>
      <c r="AE31" s="174" t="str">
        <f>IF(ISBLANK('P3.Comprensible'!D297),"",'P3.Comprensible'!D297)</f>
        <v>N/A</v>
      </c>
      <c r="AF31" s="174" t="str">
        <f>IF(ISBLANK('P4.Robusto'!D31),"",'P4.Robusto'!D31)</f>
        <v>Pasa</v>
      </c>
      <c r="AG31" s="174" t="str">
        <f>IF(ISBLANK('P4.Robusto'!D69),"",'P4.Robusto'!D69)</f>
        <v>Pasa</v>
      </c>
      <c r="AH31" s="125"/>
      <c r="AI31" s="38"/>
      <c r="AJ31" s="38"/>
      <c r="AK31" s="38"/>
    </row>
    <row r="32" spans="1:37" ht="20.5">
      <c r="A32" s="38"/>
      <c r="B32" s="172" t="str">
        <f>IF( ISBLANK('03.Muestra'!$C21),"",'03.Muestra'!$C21)</f>
        <v>Aviso legal</v>
      </c>
      <c r="C32" s="173" t="str">
        <f>IF( ISBLANK('03.Muestra'!$E21),"",'03.Muestra'!$E21)</f>
        <v>https://www.comunidad.madrid/transparencia/aviso-legal</v>
      </c>
      <c r="D32" s="174" t="str">
        <f>IF(ISBLANK('P1.Perceptible'!D32),"",'P1.Perceptible'!D32)</f>
        <v>Pasa</v>
      </c>
      <c r="E32" s="174" t="str">
        <f>IF(ISBLANK('P1.Perceptible'!D70),"",'P1.Perceptible'!D70)</f>
        <v>N/A</v>
      </c>
      <c r="F32" s="174" t="str">
        <f>IF(ISBLANK('P1.Perceptible'!D108),"",'P1.Perceptible'!D108)</f>
        <v>N/A</v>
      </c>
      <c r="G32" s="174" t="str">
        <f>IF(ISBLANK('P1.Perceptible'!D146),"",'P1.Perceptible'!D146)</f>
        <v>N/A</v>
      </c>
      <c r="H32" s="174" t="str">
        <f>IF(ISBLANK('P1.Perceptible'!D260),"",'P1.Perceptible'!D260)</f>
        <v>Pasa</v>
      </c>
      <c r="I32" s="174" t="str">
        <f>IF(ISBLANK('P1.Perceptible'!D298),"",'P1.Perceptible'!D298)</f>
        <v>Pasa</v>
      </c>
      <c r="J32" s="174" t="str">
        <f>IF(ISBLANK('P1.Perceptible'!D336),"",'P1.Perceptible'!D336)</f>
        <v>Pasa</v>
      </c>
      <c r="K32" s="174" t="str">
        <f>IF(ISBLANK('P1.Perceptible'!D450),"",'P1.Perceptible'!D450)</f>
        <v>Pasa</v>
      </c>
      <c r="L32" s="174" t="str">
        <f>IF(ISBLANK('P1.Perceptible'!D488),"",'P1.Perceptible'!D488)</f>
        <v>N/A</v>
      </c>
      <c r="M32" s="174" t="str">
        <f>IF(ISBLANK('P2.Operable'!D32),"",'P2.Operable'!D32)</f>
        <v>Pasa</v>
      </c>
      <c r="N32" s="174" t="str">
        <f>IF(ISBLANK('P2.Operable'!D70),"",'P2.Operable'!D70)</f>
        <v>Pasa</v>
      </c>
      <c r="O32" s="174" t="str">
        <f>IF(ISBLANK('P2.Operable'!D108),"",'P2.Operable'!D108)</f>
        <v>N/A</v>
      </c>
      <c r="P32" s="174" t="str">
        <f>IF(ISBLANK('P2.Operable'!D146),"",'P2.Operable'!D146)</f>
        <v>N/A</v>
      </c>
      <c r="Q32" s="174" t="str">
        <f>IF(ISBLANK('P2.Operable'!D184),"",'P2.Operable'!D184)</f>
        <v>N/A</v>
      </c>
      <c r="R32" s="174" t="str">
        <f>IF(ISBLANK('P2.Operable'!D222),"",'P2.Operable'!D222)</f>
        <v>N/A</v>
      </c>
      <c r="S32" s="174" t="str">
        <f>IF(ISBLANK('P2.Operable'!D260),"",'P2.Operable'!D260)</f>
        <v>N/A</v>
      </c>
      <c r="T32" s="174" t="str">
        <f>IF(ISBLANK('P2.Operable'!D298),"",'P2.Operable'!D298)</f>
        <v>Pasa</v>
      </c>
      <c r="U32" s="174" t="str">
        <f>IF(ISBLANK('P2.Operable'!D336),"",'P2.Operable'!D336)</f>
        <v>Pasa</v>
      </c>
      <c r="V32" s="174" t="str">
        <f>IF(ISBLANK('P2.Operable'!D374),"",'P2.Operable'!D374)</f>
        <v>Pasa</v>
      </c>
      <c r="W32" s="174" t="str">
        <f>IF(ISBLANK('P2.Operable'!D526),"",'P2.Operable'!D526)</f>
        <v>N/A</v>
      </c>
      <c r="X32" s="174" t="str">
        <f>IF(ISBLANK('P2.Operable'!D564),"",'P2.Operable'!D564)</f>
        <v>N/A</v>
      </c>
      <c r="Y32" s="174" t="str">
        <f>IF(ISBLANK('P2.Operable'!D602),"",'P2.Operable'!D602)</f>
        <v>Pasa</v>
      </c>
      <c r="Z32" s="174" t="str">
        <f>IF(ISBLANK('P2.Operable'!D640),"",'P2.Operable'!D640)</f>
        <v>N/A</v>
      </c>
      <c r="AA32" s="174" t="str">
        <f>IF(ISBLANK('P3.Comprensible'!D32),"",'P3.Comprensible'!D32)</f>
        <v>Falla</v>
      </c>
      <c r="AB32" s="174" t="str">
        <f>IF(ISBLANK('P3.Comprensible'!D108),"",'P3.Comprensible'!D108)</f>
        <v>Pasa</v>
      </c>
      <c r="AC32" s="174" t="str">
        <f>IF(ISBLANK('P3.Comprensible'!D146),"",'P3.Comprensible'!D146)</f>
        <v>N/A</v>
      </c>
      <c r="AD32" s="174" t="str">
        <f>IF(ISBLANK('P3.Comprensible'!D260),"",'P3.Comprensible'!D260)</f>
        <v>N/A</v>
      </c>
      <c r="AE32" s="174" t="str">
        <f>IF(ISBLANK('P3.Comprensible'!D298),"",'P3.Comprensible'!D298)</f>
        <v>N/A</v>
      </c>
      <c r="AF32" s="174" t="str">
        <f>IF(ISBLANK('P4.Robusto'!D32),"",'P4.Robusto'!D32)</f>
        <v>Pasa</v>
      </c>
      <c r="AG32" s="174" t="str">
        <f>IF(ISBLANK('P4.Robusto'!D70),"",'P4.Robusto'!D70)</f>
        <v>Pasa</v>
      </c>
      <c r="AH32" s="125"/>
      <c r="AI32" s="38"/>
      <c r="AJ32" s="38"/>
      <c r="AK32" s="38"/>
    </row>
    <row r="33" spans="1:37" ht="20.5">
      <c r="A33" s="38"/>
      <c r="B33" s="172" t="str">
        <f>IF( ISBLANK('03.Muestra'!$C22),"",'03.Muestra'!$C22)</f>
        <v/>
      </c>
      <c r="C33" s="173" t="str">
        <f>IF( ISBLANK('03.Muestra'!$E22),"",'03.Muestra'!$E22)</f>
        <v/>
      </c>
      <c r="D33" s="174" t="str">
        <f>IF(ISBLANK('P1.Perceptible'!D33),"",'P1.Perceptible'!D33)</f>
        <v/>
      </c>
      <c r="E33" s="174" t="str">
        <f>IF(ISBLANK('P1.Perceptible'!D71),"",'P1.Perceptible'!D71)</f>
        <v/>
      </c>
      <c r="F33" s="174" t="str">
        <f>IF(ISBLANK('P1.Perceptible'!D109),"",'P1.Perceptible'!D109)</f>
        <v/>
      </c>
      <c r="G33" s="174" t="str">
        <f>IF(ISBLANK('P1.Perceptible'!D147),"",'P1.Perceptible'!D147)</f>
        <v/>
      </c>
      <c r="H33" s="174" t="str">
        <f>IF(ISBLANK('P1.Perceptible'!D261),"",'P1.Perceptible'!D261)</f>
        <v/>
      </c>
      <c r="I33" s="174" t="str">
        <f>IF(ISBLANK('P1.Perceptible'!D299),"",'P1.Perceptible'!D299)</f>
        <v/>
      </c>
      <c r="J33" s="174" t="str">
        <f>IF(ISBLANK('P1.Perceptible'!D337),"",'P1.Perceptible'!D337)</f>
        <v/>
      </c>
      <c r="K33" s="174" t="str">
        <f>IF(ISBLANK('P1.Perceptible'!D451),"",'P1.Perceptible'!D451)</f>
        <v/>
      </c>
      <c r="L33" s="174" t="str">
        <f>IF(ISBLANK('P1.Perceptible'!D489),"",'P1.Perceptible'!D489)</f>
        <v/>
      </c>
      <c r="M33" s="174" t="str">
        <f>IF(ISBLANK('P2.Operable'!D33),"",'P2.Operable'!D33)</f>
        <v/>
      </c>
      <c r="N33" s="174" t="str">
        <f>IF(ISBLANK('P2.Operable'!D71),"",'P2.Operable'!D71)</f>
        <v/>
      </c>
      <c r="O33" s="174" t="str">
        <f>IF(ISBLANK('P2.Operable'!D109),"",'P2.Operable'!D109)</f>
        <v/>
      </c>
      <c r="P33" s="174" t="str">
        <f>IF(ISBLANK('P2.Operable'!D147),"",'P2.Operable'!D147)</f>
        <v/>
      </c>
      <c r="Q33" s="174" t="str">
        <f>IF(ISBLANK('P2.Operable'!D185),"",'P2.Operable'!D185)</f>
        <v/>
      </c>
      <c r="R33" s="174" t="str">
        <f>IF(ISBLANK('P2.Operable'!D223),"",'P2.Operable'!D223)</f>
        <v/>
      </c>
      <c r="S33" s="174" t="str">
        <f>IF(ISBLANK('P2.Operable'!D261),"",'P2.Operable'!D261)</f>
        <v/>
      </c>
      <c r="T33" s="174" t="str">
        <f>IF(ISBLANK('P2.Operable'!D299),"",'P2.Operable'!D299)</f>
        <v/>
      </c>
      <c r="U33" s="174" t="str">
        <f>IF(ISBLANK('P2.Operable'!D337),"",'P2.Operable'!D337)</f>
        <v/>
      </c>
      <c r="V33" s="174" t="str">
        <f>IF(ISBLANK('P2.Operable'!D375),"",'P2.Operable'!D375)</f>
        <v/>
      </c>
      <c r="W33" s="174" t="str">
        <f>IF(ISBLANK('P2.Operable'!D527),"",'P2.Operable'!D527)</f>
        <v/>
      </c>
      <c r="X33" s="174" t="str">
        <f>IF(ISBLANK('P2.Operable'!D565),"",'P2.Operable'!D565)</f>
        <v/>
      </c>
      <c r="Y33" s="174" t="str">
        <f>IF(ISBLANK('P2.Operable'!D603),"",'P2.Operable'!D603)</f>
        <v/>
      </c>
      <c r="Z33" s="174" t="str">
        <f>IF(ISBLANK('P2.Operable'!D641),"",'P2.Operable'!D641)</f>
        <v/>
      </c>
      <c r="AA33" s="174" t="str">
        <f>IF(ISBLANK('P3.Comprensible'!D33),"",'P3.Comprensible'!D33)</f>
        <v/>
      </c>
      <c r="AB33" s="174" t="str">
        <f>IF(ISBLANK('P3.Comprensible'!D109),"",'P3.Comprensible'!D109)</f>
        <v/>
      </c>
      <c r="AC33" s="174" t="str">
        <f>IF(ISBLANK('P3.Comprensible'!D147),"",'P3.Comprensible'!D147)</f>
        <v/>
      </c>
      <c r="AD33" s="174" t="str">
        <f>IF(ISBLANK('P3.Comprensible'!D261),"",'P3.Comprensible'!D261)</f>
        <v/>
      </c>
      <c r="AE33" s="174" t="str">
        <f>IF(ISBLANK('P3.Comprensible'!D299),"",'P3.Comprensible'!D299)</f>
        <v/>
      </c>
      <c r="AF33" s="174" t="str">
        <f>IF(ISBLANK('P4.Robusto'!D33),"",'P4.Robusto'!D33)</f>
        <v/>
      </c>
      <c r="AG33" s="174" t="str">
        <f>IF(ISBLANK('P4.Robusto'!D71),"",'P4.Robusto'!D71)</f>
        <v/>
      </c>
      <c r="AH33" s="125"/>
      <c r="AI33" s="38"/>
      <c r="AJ33" s="38"/>
      <c r="AK33" s="38"/>
    </row>
    <row r="34" spans="1:37" ht="20.5">
      <c r="A34" s="38"/>
      <c r="B34" s="172" t="str">
        <f>IF( ISBLANK('03.Muestra'!$C23),"",'03.Muestra'!$C23)</f>
        <v/>
      </c>
      <c r="C34" s="173" t="str">
        <f>IF( ISBLANK('03.Muestra'!$E23),"",'03.Muestra'!$E23)</f>
        <v/>
      </c>
      <c r="D34" s="174" t="str">
        <f>IF(ISBLANK('P1.Perceptible'!D34),"",'P1.Perceptible'!D34)</f>
        <v/>
      </c>
      <c r="E34" s="174" t="str">
        <f>IF(ISBLANK('P1.Perceptible'!D72),"",'P1.Perceptible'!D72)</f>
        <v/>
      </c>
      <c r="F34" s="174" t="str">
        <f>IF(ISBLANK('P1.Perceptible'!D110),"",'P1.Perceptible'!D110)</f>
        <v/>
      </c>
      <c r="G34" s="174" t="str">
        <f>IF(ISBLANK('P1.Perceptible'!D148),"",'P1.Perceptible'!D148)</f>
        <v/>
      </c>
      <c r="H34" s="174" t="str">
        <f>IF(ISBLANK('P1.Perceptible'!D262),"",'P1.Perceptible'!D262)</f>
        <v/>
      </c>
      <c r="I34" s="174" t="str">
        <f>IF(ISBLANK('P1.Perceptible'!D300),"",'P1.Perceptible'!D300)</f>
        <v/>
      </c>
      <c r="J34" s="174" t="str">
        <f>IF(ISBLANK('P1.Perceptible'!D338),"",'P1.Perceptible'!D338)</f>
        <v/>
      </c>
      <c r="K34" s="174" t="str">
        <f>IF(ISBLANK('P1.Perceptible'!D452),"",'P1.Perceptible'!D452)</f>
        <v/>
      </c>
      <c r="L34" s="174" t="str">
        <f>IF(ISBLANK('P1.Perceptible'!D490),"",'P1.Perceptible'!D490)</f>
        <v/>
      </c>
      <c r="M34" s="174" t="str">
        <f>IF(ISBLANK('P2.Operable'!D34),"",'P2.Operable'!D34)</f>
        <v/>
      </c>
      <c r="N34" s="174" t="str">
        <f>IF(ISBLANK('P2.Operable'!D72),"",'P2.Operable'!D72)</f>
        <v/>
      </c>
      <c r="O34" s="174" t="str">
        <f>IF(ISBLANK('P2.Operable'!D110),"",'P2.Operable'!D110)</f>
        <v/>
      </c>
      <c r="P34" s="174" t="str">
        <f>IF(ISBLANK('P2.Operable'!D148),"",'P2.Operable'!D148)</f>
        <v/>
      </c>
      <c r="Q34" s="174" t="str">
        <f>IF(ISBLANK('P2.Operable'!D186),"",'P2.Operable'!D186)</f>
        <v/>
      </c>
      <c r="R34" s="174" t="str">
        <f>IF(ISBLANK('P2.Operable'!D224),"",'P2.Operable'!D224)</f>
        <v/>
      </c>
      <c r="S34" s="174" t="str">
        <f>IF(ISBLANK('P2.Operable'!D262),"",'P2.Operable'!D262)</f>
        <v/>
      </c>
      <c r="T34" s="174" t="str">
        <f>IF(ISBLANK('P2.Operable'!D300),"",'P2.Operable'!D300)</f>
        <v/>
      </c>
      <c r="U34" s="174" t="str">
        <f>IF(ISBLANK('P2.Operable'!D338),"",'P2.Operable'!D338)</f>
        <v/>
      </c>
      <c r="V34" s="174" t="str">
        <f>IF(ISBLANK('P2.Operable'!D376),"",'P2.Operable'!D376)</f>
        <v/>
      </c>
      <c r="W34" s="174" t="str">
        <f>IF(ISBLANK('P2.Operable'!D528),"",'P2.Operable'!D528)</f>
        <v/>
      </c>
      <c r="X34" s="174" t="str">
        <f>IF(ISBLANK('P2.Operable'!D566),"",'P2.Operable'!D566)</f>
        <v/>
      </c>
      <c r="Y34" s="174" t="str">
        <f>IF(ISBLANK('P2.Operable'!D604),"",'P2.Operable'!D604)</f>
        <v/>
      </c>
      <c r="Z34" s="174" t="str">
        <f>IF(ISBLANK('P2.Operable'!D642),"",'P2.Operable'!D642)</f>
        <v/>
      </c>
      <c r="AA34" s="174" t="str">
        <f>IF(ISBLANK('P3.Comprensible'!D34),"",'P3.Comprensible'!D34)</f>
        <v/>
      </c>
      <c r="AB34" s="174" t="str">
        <f>IF(ISBLANK('P3.Comprensible'!D110),"",'P3.Comprensible'!D110)</f>
        <v/>
      </c>
      <c r="AC34" s="174" t="str">
        <f>IF(ISBLANK('P3.Comprensible'!D148),"",'P3.Comprensible'!D148)</f>
        <v/>
      </c>
      <c r="AD34" s="174" t="str">
        <f>IF(ISBLANK('P3.Comprensible'!D262),"",'P3.Comprensible'!D262)</f>
        <v/>
      </c>
      <c r="AE34" s="174" t="str">
        <f>IF(ISBLANK('P3.Comprensible'!D300),"",'P3.Comprensible'!D300)</f>
        <v/>
      </c>
      <c r="AF34" s="174" t="str">
        <f>IF(ISBLANK('P4.Robusto'!D34),"",'P4.Robusto'!D34)</f>
        <v/>
      </c>
      <c r="AG34" s="174" t="str">
        <f>IF(ISBLANK('P4.Robusto'!D72),"",'P4.Robusto'!D72)</f>
        <v/>
      </c>
      <c r="AH34" s="125"/>
      <c r="AI34" s="38"/>
      <c r="AJ34" s="38"/>
      <c r="AK34" s="38"/>
    </row>
    <row r="35" spans="1:37" ht="20.5">
      <c r="A35" s="38"/>
      <c r="B35" s="172" t="str">
        <f>IF( ISBLANK('03.Muestra'!$C24),"",'03.Muestra'!$C24)</f>
        <v/>
      </c>
      <c r="C35" s="173" t="str">
        <f>IF( ISBLANK('03.Muestra'!$E24),"",'03.Muestra'!$E24)</f>
        <v/>
      </c>
      <c r="D35" s="174" t="str">
        <f>IF(ISBLANK('P1.Perceptible'!D35),"",'P1.Perceptible'!D35)</f>
        <v/>
      </c>
      <c r="E35" s="174" t="str">
        <f>IF(ISBLANK('P1.Perceptible'!D73),"",'P1.Perceptible'!D73)</f>
        <v/>
      </c>
      <c r="F35" s="174" t="str">
        <f>IF(ISBLANK('P1.Perceptible'!D111),"",'P1.Perceptible'!D111)</f>
        <v/>
      </c>
      <c r="G35" s="174" t="str">
        <f>IF(ISBLANK('P1.Perceptible'!D149),"",'P1.Perceptible'!D149)</f>
        <v/>
      </c>
      <c r="H35" s="174" t="str">
        <f>IF(ISBLANK('P1.Perceptible'!D263),"",'P1.Perceptible'!D263)</f>
        <v/>
      </c>
      <c r="I35" s="174" t="str">
        <f>IF(ISBLANK('P1.Perceptible'!D301),"",'P1.Perceptible'!D301)</f>
        <v/>
      </c>
      <c r="J35" s="174" t="str">
        <f>IF(ISBLANK('P1.Perceptible'!D339),"",'P1.Perceptible'!D339)</f>
        <v/>
      </c>
      <c r="K35" s="174" t="str">
        <f>IF(ISBLANK('P1.Perceptible'!D453),"",'P1.Perceptible'!D453)</f>
        <v/>
      </c>
      <c r="L35" s="174" t="str">
        <f>IF(ISBLANK('P1.Perceptible'!D491),"",'P1.Perceptible'!D491)</f>
        <v/>
      </c>
      <c r="M35" s="174" t="str">
        <f>IF(ISBLANK('P2.Operable'!D35),"",'P2.Operable'!D35)</f>
        <v/>
      </c>
      <c r="N35" s="174" t="str">
        <f>IF(ISBLANK('P2.Operable'!D73),"",'P2.Operable'!D73)</f>
        <v/>
      </c>
      <c r="O35" s="174" t="str">
        <f>IF(ISBLANK('P2.Operable'!D111),"",'P2.Operable'!D111)</f>
        <v/>
      </c>
      <c r="P35" s="174" t="str">
        <f>IF(ISBLANK('P2.Operable'!D149),"",'P2.Operable'!D149)</f>
        <v/>
      </c>
      <c r="Q35" s="174" t="str">
        <f>IF(ISBLANK('P2.Operable'!D187),"",'P2.Operable'!D187)</f>
        <v/>
      </c>
      <c r="R35" s="174" t="str">
        <f>IF(ISBLANK('P2.Operable'!D225),"",'P2.Operable'!D225)</f>
        <v/>
      </c>
      <c r="S35" s="174" t="str">
        <f>IF(ISBLANK('P2.Operable'!D263),"",'P2.Operable'!D263)</f>
        <v/>
      </c>
      <c r="T35" s="174" t="str">
        <f>IF(ISBLANK('P2.Operable'!D301),"",'P2.Operable'!D301)</f>
        <v/>
      </c>
      <c r="U35" s="174" t="str">
        <f>IF(ISBLANK('P2.Operable'!D339),"",'P2.Operable'!D339)</f>
        <v/>
      </c>
      <c r="V35" s="174" t="str">
        <f>IF(ISBLANK('P2.Operable'!D377),"",'P2.Operable'!D377)</f>
        <v/>
      </c>
      <c r="W35" s="174" t="str">
        <f>IF(ISBLANK('P2.Operable'!D529),"",'P2.Operable'!D529)</f>
        <v/>
      </c>
      <c r="X35" s="174" t="str">
        <f>IF(ISBLANK('P2.Operable'!D567),"",'P2.Operable'!D567)</f>
        <v/>
      </c>
      <c r="Y35" s="174" t="str">
        <f>IF(ISBLANK('P2.Operable'!D605),"",'P2.Operable'!D605)</f>
        <v/>
      </c>
      <c r="Z35" s="174" t="str">
        <f>IF(ISBLANK('P2.Operable'!D643),"",'P2.Operable'!D643)</f>
        <v/>
      </c>
      <c r="AA35" s="174" t="str">
        <f>IF(ISBLANK('P3.Comprensible'!D35),"",'P3.Comprensible'!D35)</f>
        <v/>
      </c>
      <c r="AB35" s="174" t="str">
        <f>IF(ISBLANK('P3.Comprensible'!D111),"",'P3.Comprensible'!D111)</f>
        <v/>
      </c>
      <c r="AC35" s="174" t="str">
        <f>IF(ISBLANK('P3.Comprensible'!D149),"",'P3.Comprensible'!D149)</f>
        <v/>
      </c>
      <c r="AD35" s="174" t="str">
        <f>IF(ISBLANK('P3.Comprensible'!D263),"",'P3.Comprensible'!D263)</f>
        <v/>
      </c>
      <c r="AE35" s="174" t="str">
        <f>IF(ISBLANK('P3.Comprensible'!D301),"",'P3.Comprensible'!D301)</f>
        <v/>
      </c>
      <c r="AF35" s="174" t="str">
        <f>IF(ISBLANK('P4.Robusto'!D35),"",'P4.Robusto'!D35)</f>
        <v/>
      </c>
      <c r="AG35" s="174" t="str">
        <f>IF(ISBLANK('P4.Robusto'!D73),"",'P4.Robusto'!D73)</f>
        <v/>
      </c>
      <c r="AH35" s="125"/>
      <c r="AI35" s="38"/>
      <c r="AJ35" s="38"/>
      <c r="AK35" s="38"/>
    </row>
    <row r="36" spans="1:37" ht="20.5">
      <c r="A36" s="38"/>
      <c r="B36" s="172" t="str">
        <f>IF( ISBLANK('03.Muestra'!$C25),"",'03.Muestra'!$C25)</f>
        <v/>
      </c>
      <c r="C36" s="173" t="str">
        <f>IF( ISBLANK('03.Muestra'!$E25),"",'03.Muestra'!$E25)</f>
        <v/>
      </c>
      <c r="D36" s="174" t="str">
        <f>IF(ISBLANK('P1.Perceptible'!D36),"",'P1.Perceptible'!D36)</f>
        <v/>
      </c>
      <c r="E36" s="174" t="str">
        <f>IF(ISBLANK('P1.Perceptible'!D74),"",'P1.Perceptible'!D74)</f>
        <v/>
      </c>
      <c r="F36" s="174" t="str">
        <f>IF(ISBLANK('P1.Perceptible'!D112),"",'P1.Perceptible'!D112)</f>
        <v/>
      </c>
      <c r="G36" s="174" t="str">
        <f>IF(ISBLANK('P1.Perceptible'!D150),"",'P1.Perceptible'!D150)</f>
        <v/>
      </c>
      <c r="H36" s="174" t="str">
        <f>IF(ISBLANK('P1.Perceptible'!D264),"",'P1.Perceptible'!D264)</f>
        <v/>
      </c>
      <c r="I36" s="174" t="str">
        <f>IF(ISBLANK('P1.Perceptible'!D302),"",'P1.Perceptible'!D302)</f>
        <v/>
      </c>
      <c r="J36" s="174" t="str">
        <f>IF(ISBLANK('P1.Perceptible'!D340),"",'P1.Perceptible'!D340)</f>
        <v/>
      </c>
      <c r="K36" s="174" t="str">
        <f>IF(ISBLANK('P1.Perceptible'!D454),"",'P1.Perceptible'!D454)</f>
        <v/>
      </c>
      <c r="L36" s="174" t="str">
        <f>IF(ISBLANK('P1.Perceptible'!D492),"",'P1.Perceptible'!D492)</f>
        <v/>
      </c>
      <c r="M36" s="174" t="str">
        <f>IF(ISBLANK('P2.Operable'!D36),"",'P2.Operable'!D36)</f>
        <v/>
      </c>
      <c r="N36" s="174" t="str">
        <f>IF(ISBLANK('P2.Operable'!D74),"",'P2.Operable'!D74)</f>
        <v/>
      </c>
      <c r="O36" s="174" t="str">
        <f>IF(ISBLANK('P2.Operable'!D112),"",'P2.Operable'!D112)</f>
        <v/>
      </c>
      <c r="P36" s="174" t="str">
        <f>IF(ISBLANK('P2.Operable'!D150),"",'P2.Operable'!D150)</f>
        <v/>
      </c>
      <c r="Q36" s="174" t="str">
        <f>IF(ISBLANK('P2.Operable'!D188),"",'P2.Operable'!D188)</f>
        <v/>
      </c>
      <c r="R36" s="174" t="str">
        <f>IF(ISBLANK('P2.Operable'!D226),"",'P2.Operable'!D226)</f>
        <v/>
      </c>
      <c r="S36" s="174" t="str">
        <f>IF(ISBLANK('P2.Operable'!D264),"",'P2.Operable'!D264)</f>
        <v/>
      </c>
      <c r="T36" s="174" t="str">
        <f>IF(ISBLANK('P2.Operable'!D302),"",'P2.Operable'!D302)</f>
        <v/>
      </c>
      <c r="U36" s="174" t="str">
        <f>IF(ISBLANK('P2.Operable'!D340),"",'P2.Operable'!D340)</f>
        <v/>
      </c>
      <c r="V36" s="174" t="str">
        <f>IF(ISBLANK('P2.Operable'!D378),"",'P2.Operable'!D378)</f>
        <v/>
      </c>
      <c r="W36" s="174" t="str">
        <f>IF(ISBLANK('P2.Operable'!D530),"",'P2.Operable'!D530)</f>
        <v/>
      </c>
      <c r="X36" s="174" t="str">
        <f>IF(ISBLANK('P2.Operable'!D568),"",'P2.Operable'!D568)</f>
        <v/>
      </c>
      <c r="Y36" s="174" t="str">
        <f>IF(ISBLANK('P2.Operable'!D606),"",'P2.Operable'!D606)</f>
        <v/>
      </c>
      <c r="Z36" s="174" t="str">
        <f>IF(ISBLANK('P2.Operable'!D644),"",'P2.Operable'!D644)</f>
        <v/>
      </c>
      <c r="AA36" s="174" t="str">
        <f>IF(ISBLANK('P3.Comprensible'!D36),"",'P3.Comprensible'!D36)</f>
        <v/>
      </c>
      <c r="AB36" s="174" t="str">
        <f>IF(ISBLANK('P3.Comprensible'!D112),"",'P3.Comprensible'!D112)</f>
        <v/>
      </c>
      <c r="AC36" s="174" t="str">
        <f>IF(ISBLANK('P3.Comprensible'!D150),"",'P3.Comprensible'!D150)</f>
        <v/>
      </c>
      <c r="AD36" s="174" t="str">
        <f>IF(ISBLANK('P3.Comprensible'!D264),"",'P3.Comprensible'!D264)</f>
        <v/>
      </c>
      <c r="AE36" s="174" t="str">
        <f>IF(ISBLANK('P3.Comprensible'!D302),"",'P3.Comprensible'!D302)</f>
        <v/>
      </c>
      <c r="AF36" s="174" t="str">
        <f>IF(ISBLANK('P4.Robusto'!D36),"",'P4.Robusto'!D36)</f>
        <v/>
      </c>
      <c r="AG36" s="174" t="str">
        <f>IF(ISBLANK('P4.Robusto'!D74),"",'P4.Robusto'!D74)</f>
        <v/>
      </c>
      <c r="AH36" s="125"/>
      <c r="AI36" s="38"/>
      <c r="AJ36" s="38"/>
      <c r="AK36" s="38"/>
    </row>
    <row r="37" spans="1:37" ht="20.5">
      <c r="A37" s="38"/>
      <c r="B37" s="172" t="str">
        <f>IF( ISBLANK('03.Muestra'!$C26),"",'03.Muestra'!$C26)</f>
        <v/>
      </c>
      <c r="C37" s="173" t="str">
        <f>IF( ISBLANK('03.Muestra'!$E26),"",'03.Muestra'!$E26)</f>
        <v/>
      </c>
      <c r="D37" s="174" t="str">
        <f>IF(ISBLANK('P1.Perceptible'!D37),"",'P1.Perceptible'!D37)</f>
        <v/>
      </c>
      <c r="E37" s="174" t="str">
        <f>IF(ISBLANK('P1.Perceptible'!D75),"",'P1.Perceptible'!D75)</f>
        <v/>
      </c>
      <c r="F37" s="174" t="str">
        <f>IF(ISBLANK('P1.Perceptible'!D113),"",'P1.Perceptible'!D113)</f>
        <v/>
      </c>
      <c r="G37" s="174" t="str">
        <f>IF(ISBLANK('P1.Perceptible'!D151),"",'P1.Perceptible'!D151)</f>
        <v/>
      </c>
      <c r="H37" s="174" t="str">
        <f>IF(ISBLANK('P1.Perceptible'!D265),"",'P1.Perceptible'!D265)</f>
        <v/>
      </c>
      <c r="I37" s="174" t="str">
        <f>IF(ISBLANK('P1.Perceptible'!D303),"",'P1.Perceptible'!D303)</f>
        <v/>
      </c>
      <c r="J37" s="174" t="str">
        <f>IF(ISBLANK('P1.Perceptible'!D341),"",'P1.Perceptible'!D341)</f>
        <v/>
      </c>
      <c r="K37" s="174" t="str">
        <f>IF(ISBLANK('P1.Perceptible'!D455),"",'P1.Perceptible'!D455)</f>
        <v/>
      </c>
      <c r="L37" s="174" t="str">
        <f>IF(ISBLANK('P1.Perceptible'!D493),"",'P1.Perceptible'!D493)</f>
        <v/>
      </c>
      <c r="M37" s="174" t="str">
        <f>IF(ISBLANK('P2.Operable'!D37),"",'P2.Operable'!D37)</f>
        <v/>
      </c>
      <c r="N37" s="174" t="str">
        <f>IF(ISBLANK('P2.Operable'!D75),"",'P2.Operable'!D75)</f>
        <v/>
      </c>
      <c r="O37" s="174" t="str">
        <f>IF(ISBLANK('P2.Operable'!D113),"",'P2.Operable'!D113)</f>
        <v/>
      </c>
      <c r="P37" s="174" t="str">
        <f>IF(ISBLANK('P2.Operable'!D151),"",'P2.Operable'!D151)</f>
        <v/>
      </c>
      <c r="Q37" s="174" t="str">
        <f>IF(ISBLANK('P2.Operable'!D189),"",'P2.Operable'!D189)</f>
        <v/>
      </c>
      <c r="R37" s="174" t="str">
        <f>IF(ISBLANK('P2.Operable'!D227),"",'P2.Operable'!D227)</f>
        <v/>
      </c>
      <c r="S37" s="174" t="str">
        <f>IF(ISBLANK('P2.Operable'!D265),"",'P2.Operable'!D265)</f>
        <v/>
      </c>
      <c r="T37" s="174" t="str">
        <f>IF(ISBLANK('P2.Operable'!D303),"",'P2.Operable'!D303)</f>
        <v/>
      </c>
      <c r="U37" s="174" t="str">
        <f>IF(ISBLANK('P2.Operable'!D341),"",'P2.Operable'!D341)</f>
        <v/>
      </c>
      <c r="V37" s="174" t="str">
        <f>IF(ISBLANK('P2.Operable'!D379),"",'P2.Operable'!D379)</f>
        <v/>
      </c>
      <c r="W37" s="174" t="str">
        <f>IF(ISBLANK('P2.Operable'!D531),"",'P2.Operable'!D531)</f>
        <v/>
      </c>
      <c r="X37" s="174" t="str">
        <f>IF(ISBLANK('P2.Operable'!D569),"",'P2.Operable'!D569)</f>
        <v/>
      </c>
      <c r="Y37" s="174" t="str">
        <f>IF(ISBLANK('P2.Operable'!D607),"",'P2.Operable'!D607)</f>
        <v/>
      </c>
      <c r="Z37" s="174" t="str">
        <f>IF(ISBLANK('P2.Operable'!D645),"",'P2.Operable'!D645)</f>
        <v/>
      </c>
      <c r="AA37" s="174" t="str">
        <f>IF(ISBLANK('P3.Comprensible'!D37),"",'P3.Comprensible'!D37)</f>
        <v/>
      </c>
      <c r="AB37" s="174" t="str">
        <f>IF(ISBLANK('P3.Comprensible'!D113),"",'P3.Comprensible'!D113)</f>
        <v/>
      </c>
      <c r="AC37" s="174" t="str">
        <f>IF(ISBLANK('P3.Comprensible'!D151),"",'P3.Comprensible'!D151)</f>
        <v/>
      </c>
      <c r="AD37" s="174" t="str">
        <f>IF(ISBLANK('P3.Comprensible'!D265),"",'P3.Comprensible'!D265)</f>
        <v/>
      </c>
      <c r="AE37" s="174" t="str">
        <f>IF(ISBLANK('P3.Comprensible'!D303),"",'P3.Comprensible'!D303)</f>
        <v/>
      </c>
      <c r="AF37" s="174" t="str">
        <f>IF(ISBLANK('P4.Robusto'!D37),"",'P4.Robusto'!D37)</f>
        <v/>
      </c>
      <c r="AG37" s="174" t="str">
        <f>IF(ISBLANK('P4.Robusto'!D75),"",'P4.Robusto'!D75)</f>
        <v/>
      </c>
      <c r="AH37" s="125"/>
      <c r="AI37" s="38"/>
      <c r="AJ37" s="38"/>
      <c r="AK37" s="38"/>
    </row>
    <row r="38" spans="1:37" ht="20.5">
      <c r="A38" s="38"/>
      <c r="B38" s="172" t="str">
        <f>IF( ISBLANK('03.Muestra'!$C27),"",'03.Muestra'!$C27)</f>
        <v/>
      </c>
      <c r="C38" s="173" t="str">
        <f>IF( ISBLANK('03.Muestra'!$E27),"",'03.Muestra'!$E27)</f>
        <v/>
      </c>
      <c r="D38" s="174" t="str">
        <f>IF(ISBLANK('P1.Perceptible'!D38),"",'P1.Perceptible'!D38)</f>
        <v/>
      </c>
      <c r="E38" s="174" t="str">
        <f>IF(ISBLANK('P1.Perceptible'!D76),"",'P1.Perceptible'!D76)</f>
        <v/>
      </c>
      <c r="F38" s="174" t="str">
        <f>IF(ISBLANK('P1.Perceptible'!D114),"",'P1.Perceptible'!D114)</f>
        <v/>
      </c>
      <c r="G38" s="174" t="str">
        <f>IF(ISBLANK('P1.Perceptible'!D152),"",'P1.Perceptible'!D152)</f>
        <v/>
      </c>
      <c r="H38" s="174" t="str">
        <f>IF(ISBLANK('P1.Perceptible'!D266),"",'P1.Perceptible'!D266)</f>
        <v/>
      </c>
      <c r="I38" s="174" t="str">
        <f>IF(ISBLANK('P1.Perceptible'!D304),"",'P1.Perceptible'!D304)</f>
        <v/>
      </c>
      <c r="J38" s="174" t="str">
        <f>IF(ISBLANK('P1.Perceptible'!D342),"",'P1.Perceptible'!D342)</f>
        <v/>
      </c>
      <c r="K38" s="174" t="str">
        <f>IF(ISBLANK('P1.Perceptible'!D456),"",'P1.Perceptible'!D456)</f>
        <v/>
      </c>
      <c r="L38" s="174" t="str">
        <f>IF(ISBLANK('P1.Perceptible'!D494),"",'P1.Perceptible'!D494)</f>
        <v/>
      </c>
      <c r="M38" s="174" t="str">
        <f>IF(ISBLANK('P2.Operable'!D38),"",'P2.Operable'!D38)</f>
        <v/>
      </c>
      <c r="N38" s="174" t="str">
        <f>IF(ISBLANK('P2.Operable'!D76),"",'P2.Operable'!D76)</f>
        <v/>
      </c>
      <c r="O38" s="174" t="str">
        <f>IF(ISBLANK('P2.Operable'!D114),"",'P2.Operable'!D114)</f>
        <v/>
      </c>
      <c r="P38" s="174" t="str">
        <f>IF(ISBLANK('P2.Operable'!D152),"",'P2.Operable'!D152)</f>
        <v/>
      </c>
      <c r="Q38" s="174" t="str">
        <f>IF(ISBLANK('P2.Operable'!D190),"",'P2.Operable'!D190)</f>
        <v/>
      </c>
      <c r="R38" s="174" t="str">
        <f>IF(ISBLANK('P2.Operable'!D228),"",'P2.Operable'!D228)</f>
        <v/>
      </c>
      <c r="S38" s="174" t="str">
        <f>IF(ISBLANK('P2.Operable'!D266),"",'P2.Operable'!D266)</f>
        <v/>
      </c>
      <c r="T38" s="174" t="str">
        <f>IF(ISBLANK('P2.Operable'!D304),"",'P2.Operable'!D304)</f>
        <v/>
      </c>
      <c r="U38" s="174" t="str">
        <f>IF(ISBLANK('P2.Operable'!D342),"",'P2.Operable'!D342)</f>
        <v/>
      </c>
      <c r="V38" s="174" t="str">
        <f>IF(ISBLANK('P2.Operable'!D380),"",'P2.Operable'!D380)</f>
        <v/>
      </c>
      <c r="W38" s="174" t="str">
        <f>IF(ISBLANK('P2.Operable'!D532),"",'P2.Operable'!D532)</f>
        <v/>
      </c>
      <c r="X38" s="174" t="str">
        <f>IF(ISBLANK('P2.Operable'!D570),"",'P2.Operable'!D570)</f>
        <v/>
      </c>
      <c r="Y38" s="174" t="str">
        <f>IF(ISBLANK('P2.Operable'!D608),"",'P2.Operable'!D608)</f>
        <v/>
      </c>
      <c r="Z38" s="174" t="str">
        <f>IF(ISBLANK('P2.Operable'!D646),"",'P2.Operable'!D646)</f>
        <v/>
      </c>
      <c r="AA38" s="174" t="str">
        <f>IF(ISBLANK('P3.Comprensible'!D38),"",'P3.Comprensible'!D38)</f>
        <v/>
      </c>
      <c r="AB38" s="174" t="str">
        <f>IF(ISBLANK('P3.Comprensible'!D114),"",'P3.Comprensible'!D114)</f>
        <v/>
      </c>
      <c r="AC38" s="174" t="str">
        <f>IF(ISBLANK('P3.Comprensible'!D152),"",'P3.Comprensible'!D152)</f>
        <v/>
      </c>
      <c r="AD38" s="174" t="str">
        <f>IF(ISBLANK('P3.Comprensible'!D266),"",'P3.Comprensible'!D266)</f>
        <v/>
      </c>
      <c r="AE38" s="174" t="str">
        <f>IF(ISBLANK('P3.Comprensible'!D304),"",'P3.Comprensible'!D304)</f>
        <v/>
      </c>
      <c r="AF38" s="174" t="str">
        <f>IF(ISBLANK('P4.Robusto'!D38),"",'P4.Robusto'!D38)</f>
        <v/>
      </c>
      <c r="AG38" s="174" t="str">
        <f>IF(ISBLANK('P4.Robusto'!D76),"",'P4.Robusto'!D76)</f>
        <v/>
      </c>
      <c r="AH38" s="125"/>
      <c r="AI38" s="38"/>
      <c r="AJ38" s="38"/>
      <c r="AK38" s="38"/>
    </row>
    <row r="39" spans="1:37" ht="20.5">
      <c r="A39" s="38"/>
      <c r="B39" s="172" t="str">
        <f>IF( ISBLANK('03.Muestra'!$C28),"",'03.Muestra'!$C28)</f>
        <v/>
      </c>
      <c r="C39" s="173" t="str">
        <f>IF( ISBLANK('03.Muestra'!$E28),"",'03.Muestra'!$E28)</f>
        <v/>
      </c>
      <c r="D39" s="174" t="str">
        <f>IF(ISBLANK('P1.Perceptible'!D39),"",'P1.Perceptible'!D39)</f>
        <v/>
      </c>
      <c r="E39" s="174" t="str">
        <f>IF(ISBLANK('P1.Perceptible'!D77),"",'P1.Perceptible'!D77)</f>
        <v/>
      </c>
      <c r="F39" s="174" t="str">
        <f>IF(ISBLANK('P1.Perceptible'!D115),"",'P1.Perceptible'!D115)</f>
        <v/>
      </c>
      <c r="G39" s="174" t="str">
        <f>IF(ISBLANK('P1.Perceptible'!D153),"",'P1.Perceptible'!D153)</f>
        <v/>
      </c>
      <c r="H39" s="174" t="str">
        <f>IF(ISBLANK('P1.Perceptible'!D267),"",'P1.Perceptible'!D267)</f>
        <v/>
      </c>
      <c r="I39" s="174" t="str">
        <f>IF(ISBLANK('P1.Perceptible'!D305),"",'P1.Perceptible'!D305)</f>
        <v/>
      </c>
      <c r="J39" s="174" t="str">
        <f>IF(ISBLANK('P1.Perceptible'!D343),"",'P1.Perceptible'!D343)</f>
        <v/>
      </c>
      <c r="K39" s="174" t="str">
        <f>IF(ISBLANK('P1.Perceptible'!D457),"",'P1.Perceptible'!D457)</f>
        <v/>
      </c>
      <c r="L39" s="174" t="str">
        <f>IF(ISBLANK('P1.Perceptible'!D495),"",'P1.Perceptible'!D495)</f>
        <v/>
      </c>
      <c r="M39" s="174" t="str">
        <f>IF(ISBLANK('P2.Operable'!D39),"",'P2.Operable'!D39)</f>
        <v/>
      </c>
      <c r="N39" s="174" t="str">
        <f>IF(ISBLANK('P2.Operable'!D77),"",'P2.Operable'!D77)</f>
        <v/>
      </c>
      <c r="O39" s="174" t="str">
        <f>IF(ISBLANK('P2.Operable'!D115),"",'P2.Operable'!D115)</f>
        <v/>
      </c>
      <c r="P39" s="174" t="str">
        <f>IF(ISBLANK('P2.Operable'!D153),"",'P2.Operable'!D153)</f>
        <v/>
      </c>
      <c r="Q39" s="174" t="str">
        <f>IF(ISBLANK('P2.Operable'!D191),"",'P2.Operable'!D191)</f>
        <v/>
      </c>
      <c r="R39" s="174" t="str">
        <f>IF(ISBLANK('P2.Operable'!D229),"",'P2.Operable'!D229)</f>
        <v/>
      </c>
      <c r="S39" s="174" t="str">
        <f>IF(ISBLANK('P2.Operable'!D267),"",'P2.Operable'!D267)</f>
        <v/>
      </c>
      <c r="T39" s="174" t="str">
        <f>IF(ISBLANK('P2.Operable'!D305),"",'P2.Operable'!D305)</f>
        <v/>
      </c>
      <c r="U39" s="174" t="str">
        <f>IF(ISBLANK('P2.Operable'!D343),"",'P2.Operable'!D343)</f>
        <v/>
      </c>
      <c r="V39" s="174" t="str">
        <f>IF(ISBLANK('P2.Operable'!D381),"",'P2.Operable'!D381)</f>
        <v/>
      </c>
      <c r="W39" s="174" t="str">
        <f>IF(ISBLANK('P2.Operable'!D533),"",'P2.Operable'!D533)</f>
        <v/>
      </c>
      <c r="X39" s="174" t="str">
        <f>IF(ISBLANK('P2.Operable'!D571),"",'P2.Operable'!D571)</f>
        <v/>
      </c>
      <c r="Y39" s="174" t="str">
        <f>IF(ISBLANK('P2.Operable'!D609),"",'P2.Operable'!D609)</f>
        <v/>
      </c>
      <c r="Z39" s="174" t="str">
        <f>IF(ISBLANK('P2.Operable'!D647),"",'P2.Operable'!D647)</f>
        <v/>
      </c>
      <c r="AA39" s="174" t="str">
        <f>IF(ISBLANK('P3.Comprensible'!D39),"",'P3.Comprensible'!D39)</f>
        <v/>
      </c>
      <c r="AB39" s="174" t="str">
        <f>IF(ISBLANK('P3.Comprensible'!D115),"",'P3.Comprensible'!D115)</f>
        <v/>
      </c>
      <c r="AC39" s="174" t="str">
        <f>IF(ISBLANK('P3.Comprensible'!D153),"",'P3.Comprensible'!D153)</f>
        <v/>
      </c>
      <c r="AD39" s="174" t="str">
        <f>IF(ISBLANK('P3.Comprensible'!D267),"",'P3.Comprensible'!D267)</f>
        <v/>
      </c>
      <c r="AE39" s="174" t="str">
        <f>IF(ISBLANK('P3.Comprensible'!D305),"",'P3.Comprensible'!D305)</f>
        <v/>
      </c>
      <c r="AF39" s="174" t="str">
        <f>IF(ISBLANK('P4.Robusto'!D39),"",'P4.Robusto'!D39)</f>
        <v/>
      </c>
      <c r="AG39" s="174" t="str">
        <f>IF(ISBLANK('P4.Robusto'!D77),"",'P4.Robusto'!D77)</f>
        <v/>
      </c>
      <c r="AH39" s="125"/>
      <c r="AI39" s="38"/>
      <c r="AJ39" s="38"/>
      <c r="AK39" s="38"/>
    </row>
    <row r="40" spans="1:37" ht="20.5">
      <c r="A40" s="38"/>
      <c r="B40" s="172" t="str">
        <f>IF( ISBLANK('03.Muestra'!$C29),"",'03.Muestra'!$C29)</f>
        <v/>
      </c>
      <c r="C40" s="173" t="str">
        <f>IF( ISBLANK('03.Muestra'!$E29),"",'03.Muestra'!$E29)</f>
        <v/>
      </c>
      <c r="D40" s="174" t="str">
        <f>IF(ISBLANK('P1.Perceptible'!D40),"",'P1.Perceptible'!D40)</f>
        <v/>
      </c>
      <c r="E40" s="174" t="str">
        <f>IF(ISBLANK('P1.Perceptible'!D78),"",'P1.Perceptible'!D78)</f>
        <v/>
      </c>
      <c r="F40" s="174" t="str">
        <f>IF(ISBLANK('P1.Perceptible'!D116),"",'P1.Perceptible'!D116)</f>
        <v/>
      </c>
      <c r="G40" s="174" t="str">
        <f>IF(ISBLANK('P1.Perceptible'!D154),"",'P1.Perceptible'!D154)</f>
        <v/>
      </c>
      <c r="H40" s="174" t="str">
        <f>IF(ISBLANK('P1.Perceptible'!D268),"",'P1.Perceptible'!D268)</f>
        <v/>
      </c>
      <c r="I40" s="174" t="str">
        <f>IF(ISBLANK('P1.Perceptible'!D306),"",'P1.Perceptible'!D306)</f>
        <v/>
      </c>
      <c r="J40" s="174" t="str">
        <f>IF(ISBLANK('P1.Perceptible'!D344),"",'P1.Perceptible'!D344)</f>
        <v/>
      </c>
      <c r="K40" s="174" t="str">
        <f>IF(ISBLANK('P1.Perceptible'!D458),"",'P1.Perceptible'!D458)</f>
        <v/>
      </c>
      <c r="L40" s="174" t="str">
        <f>IF(ISBLANK('P1.Perceptible'!D496),"",'P1.Perceptible'!D496)</f>
        <v/>
      </c>
      <c r="M40" s="174" t="str">
        <f>IF(ISBLANK('P2.Operable'!D40),"",'P2.Operable'!D40)</f>
        <v/>
      </c>
      <c r="N40" s="174" t="str">
        <f>IF(ISBLANK('P2.Operable'!D78),"",'P2.Operable'!D78)</f>
        <v/>
      </c>
      <c r="O40" s="174" t="str">
        <f>IF(ISBLANK('P2.Operable'!D116),"",'P2.Operable'!D116)</f>
        <v/>
      </c>
      <c r="P40" s="174" t="str">
        <f>IF(ISBLANK('P2.Operable'!D154),"",'P2.Operable'!D154)</f>
        <v/>
      </c>
      <c r="Q40" s="174" t="str">
        <f>IF(ISBLANK('P2.Operable'!D192),"",'P2.Operable'!D192)</f>
        <v/>
      </c>
      <c r="R40" s="174" t="str">
        <f>IF(ISBLANK('P2.Operable'!D230),"",'P2.Operable'!D230)</f>
        <v/>
      </c>
      <c r="S40" s="174" t="str">
        <f>IF(ISBLANK('P2.Operable'!D268),"",'P2.Operable'!D268)</f>
        <v/>
      </c>
      <c r="T40" s="174" t="str">
        <f>IF(ISBLANK('P2.Operable'!D306),"",'P2.Operable'!D306)</f>
        <v/>
      </c>
      <c r="U40" s="174" t="str">
        <f>IF(ISBLANK('P2.Operable'!D344),"",'P2.Operable'!D344)</f>
        <v/>
      </c>
      <c r="V40" s="174" t="str">
        <f>IF(ISBLANK('P2.Operable'!D382),"",'P2.Operable'!D382)</f>
        <v/>
      </c>
      <c r="W40" s="174" t="str">
        <f>IF(ISBLANK('P2.Operable'!D534),"",'P2.Operable'!D534)</f>
        <v/>
      </c>
      <c r="X40" s="174" t="str">
        <f>IF(ISBLANK('P2.Operable'!D572),"",'P2.Operable'!D572)</f>
        <v/>
      </c>
      <c r="Y40" s="174" t="str">
        <f>IF(ISBLANK('P2.Operable'!D610),"",'P2.Operable'!D610)</f>
        <v/>
      </c>
      <c r="Z40" s="174" t="str">
        <f>IF(ISBLANK('P2.Operable'!D648),"",'P2.Operable'!D648)</f>
        <v/>
      </c>
      <c r="AA40" s="174" t="str">
        <f>IF(ISBLANK('P3.Comprensible'!D40),"",'P3.Comprensible'!D40)</f>
        <v/>
      </c>
      <c r="AB40" s="174" t="str">
        <f>IF(ISBLANK('P3.Comprensible'!D116),"",'P3.Comprensible'!D116)</f>
        <v/>
      </c>
      <c r="AC40" s="174" t="str">
        <f>IF(ISBLANK('P3.Comprensible'!D154),"",'P3.Comprensible'!D154)</f>
        <v/>
      </c>
      <c r="AD40" s="174" t="str">
        <f>IF(ISBLANK('P3.Comprensible'!D268),"",'P3.Comprensible'!D268)</f>
        <v/>
      </c>
      <c r="AE40" s="174" t="str">
        <f>IF(ISBLANK('P3.Comprensible'!D306),"",'P3.Comprensible'!D306)</f>
        <v/>
      </c>
      <c r="AF40" s="174" t="str">
        <f>IF(ISBLANK('P4.Robusto'!D40),"",'P4.Robusto'!D40)</f>
        <v/>
      </c>
      <c r="AG40" s="174" t="str">
        <f>IF(ISBLANK('P4.Robusto'!D78),"",'P4.Robusto'!D78)</f>
        <v/>
      </c>
      <c r="AH40" s="125"/>
      <c r="AI40" s="38"/>
      <c r="AJ40" s="38"/>
      <c r="AK40" s="38"/>
    </row>
    <row r="41" spans="1:37" ht="20.5">
      <c r="A41" s="38"/>
      <c r="B41" s="172" t="str">
        <f>IF( ISBLANK('03.Muestra'!$C30),"",'03.Muestra'!$C30)</f>
        <v/>
      </c>
      <c r="C41" s="173" t="str">
        <f>IF( ISBLANK('03.Muestra'!$E30),"",'03.Muestra'!$E30)</f>
        <v/>
      </c>
      <c r="D41" s="174" t="str">
        <f>IF(ISBLANK('P1.Perceptible'!D41),"",'P1.Perceptible'!D41)</f>
        <v/>
      </c>
      <c r="E41" s="174" t="str">
        <f>IF(ISBLANK('P1.Perceptible'!D79),"",'P1.Perceptible'!D79)</f>
        <v/>
      </c>
      <c r="F41" s="174" t="str">
        <f>IF(ISBLANK('P1.Perceptible'!D117),"",'P1.Perceptible'!D117)</f>
        <v/>
      </c>
      <c r="G41" s="174" t="str">
        <f>IF(ISBLANK('P1.Perceptible'!D155),"",'P1.Perceptible'!D155)</f>
        <v/>
      </c>
      <c r="H41" s="174" t="str">
        <f>IF(ISBLANK('P1.Perceptible'!D269),"",'P1.Perceptible'!D269)</f>
        <v/>
      </c>
      <c r="I41" s="174" t="str">
        <f>IF(ISBLANK('P1.Perceptible'!D307),"",'P1.Perceptible'!D307)</f>
        <v/>
      </c>
      <c r="J41" s="174" t="str">
        <f>IF(ISBLANK('P1.Perceptible'!D345),"",'P1.Perceptible'!D345)</f>
        <v/>
      </c>
      <c r="K41" s="174" t="str">
        <f>IF(ISBLANK('P1.Perceptible'!D459),"",'P1.Perceptible'!D459)</f>
        <v/>
      </c>
      <c r="L41" s="174" t="str">
        <f>IF(ISBLANK('P1.Perceptible'!D497),"",'P1.Perceptible'!D497)</f>
        <v/>
      </c>
      <c r="M41" s="174" t="str">
        <f>IF(ISBLANK('P2.Operable'!D41),"",'P2.Operable'!D41)</f>
        <v/>
      </c>
      <c r="N41" s="174" t="str">
        <f>IF(ISBLANK('P2.Operable'!D79),"",'P2.Operable'!D79)</f>
        <v/>
      </c>
      <c r="O41" s="174" t="str">
        <f>IF(ISBLANK('P2.Operable'!D117),"",'P2.Operable'!D117)</f>
        <v/>
      </c>
      <c r="P41" s="174" t="str">
        <f>IF(ISBLANK('P2.Operable'!D155),"",'P2.Operable'!D155)</f>
        <v/>
      </c>
      <c r="Q41" s="174" t="str">
        <f>IF(ISBLANK('P2.Operable'!D193),"",'P2.Operable'!D193)</f>
        <v/>
      </c>
      <c r="R41" s="174" t="str">
        <f>IF(ISBLANK('P2.Operable'!D231),"",'P2.Operable'!D231)</f>
        <v/>
      </c>
      <c r="S41" s="174" t="str">
        <f>IF(ISBLANK('P2.Operable'!D269),"",'P2.Operable'!D269)</f>
        <v/>
      </c>
      <c r="T41" s="174" t="str">
        <f>IF(ISBLANK('P2.Operable'!D307),"",'P2.Operable'!D307)</f>
        <v/>
      </c>
      <c r="U41" s="174" t="str">
        <f>IF(ISBLANK('P2.Operable'!D345),"",'P2.Operable'!D345)</f>
        <v/>
      </c>
      <c r="V41" s="174" t="str">
        <f>IF(ISBLANK('P2.Operable'!D383),"",'P2.Operable'!D383)</f>
        <v/>
      </c>
      <c r="W41" s="174" t="str">
        <f>IF(ISBLANK('P2.Operable'!D535),"",'P2.Operable'!D535)</f>
        <v/>
      </c>
      <c r="X41" s="174" t="str">
        <f>IF(ISBLANK('P2.Operable'!D573),"",'P2.Operable'!D573)</f>
        <v/>
      </c>
      <c r="Y41" s="174" t="str">
        <f>IF(ISBLANK('P2.Operable'!D611),"",'P2.Operable'!D611)</f>
        <v/>
      </c>
      <c r="Z41" s="174" t="str">
        <f>IF(ISBLANK('P2.Operable'!D649),"",'P2.Operable'!D649)</f>
        <v/>
      </c>
      <c r="AA41" s="174" t="str">
        <f>IF(ISBLANK('P3.Comprensible'!D41),"",'P3.Comprensible'!D41)</f>
        <v/>
      </c>
      <c r="AB41" s="174" t="str">
        <f>IF(ISBLANK('P3.Comprensible'!D117),"",'P3.Comprensible'!D117)</f>
        <v/>
      </c>
      <c r="AC41" s="174" t="str">
        <f>IF(ISBLANK('P3.Comprensible'!D155),"",'P3.Comprensible'!D155)</f>
        <v/>
      </c>
      <c r="AD41" s="174" t="str">
        <f>IF(ISBLANK('P3.Comprensible'!D269),"",'P3.Comprensible'!D269)</f>
        <v/>
      </c>
      <c r="AE41" s="174" t="str">
        <f>IF(ISBLANK('P3.Comprensible'!D307),"",'P3.Comprensible'!D307)</f>
        <v/>
      </c>
      <c r="AF41" s="174" t="str">
        <f>IF(ISBLANK('P4.Robusto'!D41),"",'P4.Robusto'!D41)</f>
        <v/>
      </c>
      <c r="AG41" s="174" t="str">
        <f>IF(ISBLANK('P4.Robusto'!D79),"",'P4.Robusto'!D79)</f>
        <v/>
      </c>
      <c r="AH41" s="125"/>
      <c r="AI41" s="38"/>
      <c r="AJ41" s="38"/>
      <c r="AK41" s="38"/>
    </row>
    <row r="42" spans="1:37" ht="20.5">
      <c r="A42" s="38"/>
      <c r="B42" s="172" t="str">
        <f>IF( ISBLANK('03.Muestra'!$C31),"",'03.Muestra'!$C31)</f>
        <v/>
      </c>
      <c r="C42" s="173" t="str">
        <f>IF( ISBLANK('03.Muestra'!$E31),"",'03.Muestra'!$E31)</f>
        <v/>
      </c>
      <c r="D42" s="174" t="str">
        <f>IF(ISBLANK('P1.Perceptible'!D42),"",'P1.Perceptible'!D42)</f>
        <v/>
      </c>
      <c r="E42" s="174" t="str">
        <f>IF(ISBLANK('P1.Perceptible'!D80),"",'P1.Perceptible'!D80)</f>
        <v/>
      </c>
      <c r="F42" s="174" t="str">
        <f>IF(ISBLANK('P1.Perceptible'!D118),"",'P1.Perceptible'!D118)</f>
        <v/>
      </c>
      <c r="G42" s="174" t="str">
        <f>IF(ISBLANK('P1.Perceptible'!D156),"",'P1.Perceptible'!D156)</f>
        <v/>
      </c>
      <c r="H42" s="174" t="str">
        <f>IF(ISBLANK('P1.Perceptible'!D270),"",'P1.Perceptible'!D270)</f>
        <v/>
      </c>
      <c r="I42" s="174" t="str">
        <f>IF(ISBLANK('P1.Perceptible'!D308),"",'P1.Perceptible'!D308)</f>
        <v/>
      </c>
      <c r="J42" s="174" t="str">
        <f>IF(ISBLANK('P1.Perceptible'!D346),"",'P1.Perceptible'!D346)</f>
        <v/>
      </c>
      <c r="K42" s="174" t="str">
        <f>IF(ISBLANK('P1.Perceptible'!D460),"",'P1.Perceptible'!D460)</f>
        <v/>
      </c>
      <c r="L42" s="174" t="str">
        <f>IF(ISBLANK('P1.Perceptible'!D498),"",'P1.Perceptible'!D498)</f>
        <v/>
      </c>
      <c r="M42" s="174" t="str">
        <f>IF(ISBLANK('P2.Operable'!D42),"",'P2.Operable'!D42)</f>
        <v/>
      </c>
      <c r="N42" s="174" t="str">
        <f>IF(ISBLANK('P2.Operable'!D80),"",'P2.Operable'!D80)</f>
        <v/>
      </c>
      <c r="O42" s="174" t="str">
        <f>IF(ISBLANK('P2.Operable'!D118),"",'P2.Operable'!D118)</f>
        <v/>
      </c>
      <c r="P42" s="174" t="str">
        <f>IF(ISBLANK('P2.Operable'!D156),"",'P2.Operable'!D156)</f>
        <v/>
      </c>
      <c r="Q42" s="174" t="str">
        <f>IF(ISBLANK('P2.Operable'!D194),"",'P2.Operable'!D194)</f>
        <v/>
      </c>
      <c r="R42" s="174" t="str">
        <f>IF(ISBLANK('P2.Operable'!D232),"",'P2.Operable'!D232)</f>
        <v/>
      </c>
      <c r="S42" s="174" t="str">
        <f>IF(ISBLANK('P2.Operable'!D270),"",'P2.Operable'!D270)</f>
        <v/>
      </c>
      <c r="T42" s="174" t="str">
        <f>IF(ISBLANK('P2.Operable'!D308),"",'P2.Operable'!D308)</f>
        <v/>
      </c>
      <c r="U42" s="174" t="str">
        <f>IF(ISBLANK('P2.Operable'!D346),"",'P2.Operable'!D346)</f>
        <v/>
      </c>
      <c r="V42" s="174" t="str">
        <f>IF(ISBLANK('P2.Operable'!D384),"",'P2.Operable'!D384)</f>
        <v/>
      </c>
      <c r="W42" s="174" t="str">
        <f>IF(ISBLANK('P2.Operable'!D536),"",'P2.Operable'!D536)</f>
        <v/>
      </c>
      <c r="X42" s="174" t="str">
        <f>IF(ISBLANK('P2.Operable'!D574),"",'P2.Operable'!D574)</f>
        <v/>
      </c>
      <c r="Y42" s="174" t="str">
        <f>IF(ISBLANK('P2.Operable'!D612),"",'P2.Operable'!D612)</f>
        <v/>
      </c>
      <c r="Z42" s="174" t="str">
        <f>IF(ISBLANK('P2.Operable'!D650),"",'P2.Operable'!D650)</f>
        <v/>
      </c>
      <c r="AA42" s="174" t="str">
        <f>IF(ISBLANK('P3.Comprensible'!D42),"",'P3.Comprensible'!D42)</f>
        <v/>
      </c>
      <c r="AB42" s="174" t="str">
        <f>IF(ISBLANK('P3.Comprensible'!D118),"",'P3.Comprensible'!D118)</f>
        <v/>
      </c>
      <c r="AC42" s="174" t="str">
        <f>IF(ISBLANK('P3.Comprensible'!D156),"",'P3.Comprensible'!D156)</f>
        <v/>
      </c>
      <c r="AD42" s="174" t="str">
        <f>IF(ISBLANK('P3.Comprensible'!D270),"",'P3.Comprensible'!D270)</f>
        <v/>
      </c>
      <c r="AE42" s="174" t="str">
        <f>IF(ISBLANK('P3.Comprensible'!D308),"",'P3.Comprensible'!D308)</f>
        <v/>
      </c>
      <c r="AF42" s="174" t="str">
        <f>IF(ISBLANK('P4.Robusto'!D42),"",'P4.Robusto'!D42)</f>
        <v/>
      </c>
      <c r="AG42" s="174" t="str">
        <f>IF(ISBLANK('P4.Robusto'!D80),"",'P4.Robusto'!D80)</f>
        <v/>
      </c>
      <c r="AH42" s="125"/>
      <c r="AI42" s="38"/>
      <c r="AJ42" s="38"/>
      <c r="AK42" s="38"/>
    </row>
    <row r="43" spans="1:37" ht="20.5">
      <c r="A43" s="38"/>
      <c r="B43" s="172" t="str">
        <f>IF( ISBLANK('03.Muestra'!$C32),"",'03.Muestra'!$C32)</f>
        <v/>
      </c>
      <c r="C43" s="173" t="str">
        <f>IF( ISBLANK('03.Muestra'!$E32),"",'03.Muestra'!$E32)</f>
        <v/>
      </c>
      <c r="D43" s="174" t="str">
        <f>IF(ISBLANK('P1.Perceptible'!D43),"",'P1.Perceptible'!D43)</f>
        <v/>
      </c>
      <c r="E43" s="174" t="str">
        <f>IF(ISBLANK('P1.Perceptible'!D81),"",'P1.Perceptible'!D81)</f>
        <v/>
      </c>
      <c r="F43" s="174" t="str">
        <f>IF(ISBLANK('P1.Perceptible'!D119),"",'P1.Perceptible'!D119)</f>
        <v/>
      </c>
      <c r="G43" s="174" t="str">
        <f>IF(ISBLANK('P1.Perceptible'!D157),"",'P1.Perceptible'!D157)</f>
        <v/>
      </c>
      <c r="H43" s="174" t="str">
        <f>IF(ISBLANK('P1.Perceptible'!D271),"",'P1.Perceptible'!D271)</f>
        <v/>
      </c>
      <c r="I43" s="174" t="str">
        <f>IF(ISBLANK('P1.Perceptible'!D309),"",'P1.Perceptible'!D309)</f>
        <v/>
      </c>
      <c r="J43" s="174" t="str">
        <f>IF(ISBLANK('P1.Perceptible'!D347),"",'P1.Perceptible'!D347)</f>
        <v/>
      </c>
      <c r="K43" s="174" t="str">
        <f>IF(ISBLANK('P1.Perceptible'!D461),"",'P1.Perceptible'!D461)</f>
        <v/>
      </c>
      <c r="L43" s="174" t="str">
        <f>IF(ISBLANK('P1.Perceptible'!D499),"",'P1.Perceptible'!D499)</f>
        <v/>
      </c>
      <c r="M43" s="174" t="str">
        <f>IF(ISBLANK('P2.Operable'!D43),"",'P2.Operable'!D43)</f>
        <v/>
      </c>
      <c r="N43" s="174" t="str">
        <f>IF(ISBLANK('P2.Operable'!D81),"",'P2.Operable'!D81)</f>
        <v/>
      </c>
      <c r="O43" s="174" t="str">
        <f>IF(ISBLANK('P2.Operable'!D119),"",'P2.Operable'!D119)</f>
        <v/>
      </c>
      <c r="P43" s="174" t="str">
        <f>IF(ISBLANK('P2.Operable'!D157),"",'P2.Operable'!D157)</f>
        <v/>
      </c>
      <c r="Q43" s="174" t="str">
        <f>IF(ISBLANK('P2.Operable'!D195),"",'P2.Operable'!D195)</f>
        <v/>
      </c>
      <c r="R43" s="174" t="str">
        <f>IF(ISBLANK('P2.Operable'!D233),"",'P2.Operable'!D233)</f>
        <v/>
      </c>
      <c r="S43" s="174" t="str">
        <f>IF(ISBLANK('P2.Operable'!D271),"",'P2.Operable'!D271)</f>
        <v/>
      </c>
      <c r="T43" s="174" t="str">
        <f>IF(ISBLANK('P2.Operable'!D309),"",'P2.Operable'!D309)</f>
        <v/>
      </c>
      <c r="U43" s="174" t="str">
        <f>IF(ISBLANK('P2.Operable'!D347),"",'P2.Operable'!D347)</f>
        <v/>
      </c>
      <c r="V43" s="174" t="str">
        <f>IF(ISBLANK('P2.Operable'!D385),"",'P2.Operable'!D385)</f>
        <v/>
      </c>
      <c r="W43" s="174" t="str">
        <f>IF(ISBLANK('P2.Operable'!D537),"",'P2.Operable'!D537)</f>
        <v/>
      </c>
      <c r="X43" s="174" t="str">
        <f>IF(ISBLANK('P2.Operable'!D575),"",'P2.Operable'!D575)</f>
        <v/>
      </c>
      <c r="Y43" s="174" t="str">
        <f>IF(ISBLANK('P2.Operable'!D613),"",'P2.Operable'!D613)</f>
        <v/>
      </c>
      <c r="Z43" s="174" t="str">
        <f>IF(ISBLANK('P2.Operable'!D651),"",'P2.Operable'!D651)</f>
        <v/>
      </c>
      <c r="AA43" s="174" t="str">
        <f>IF(ISBLANK('P3.Comprensible'!D43),"",'P3.Comprensible'!D43)</f>
        <v/>
      </c>
      <c r="AB43" s="174" t="str">
        <f>IF(ISBLANK('P3.Comprensible'!D119),"",'P3.Comprensible'!D119)</f>
        <v/>
      </c>
      <c r="AC43" s="174" t="str">
        <f>IF(ISBLANK('P3.Comprensible'!D157),"",'P3.Comprensible'!D157)</f>
        <v/>
      </c>
      <c r="AD43" s="174" t="str">
        <f>IF(ISBLANK('P3.Comprensible'!D271),"",'P3.Comprensible'!D271)</f>
        <v/>
      </c>
      <c r="AE43" s="174" t="str">
        <f>IF(ISBLANK('P3.Comprensible'!D309),"",'P3.Comprensible'!D309)</f>
        <v/>
      </c>
      <c r="AF43" s="174" t="str">
        <f>IF(ISBLANK('P4.Robusto'!D43),"",'P4.Robusto'!D43)</f>
        <v/>
      </c>
      <c r="AG43" s="174" t="str">
        <f>IF(ISBLANK('P4.Robusto'!D81),"",'P4.Robusto'!D81)</f>
        <v/>
      </c>
      <c r="AH43" s="125"/>
      <c r="AI43" s="38"/>
      <c r="AJ43" s="38"/>
      <c r="AK43" s="38"/>
    </row>
    <row r="44" spans="1:37" ht="20.5">
      <c r="A44" s="38"/>
      <c r="B44" s="172" t="str">
        <f>IF( ISBLANK('03.Muestra'!$C33),"",'03.Muestra'!$C33)</f>
        <v/>
      </c>
      <c r="C44" s="173" t="str">
        <f>IF( ISBLANK('03.Muestra'!$E33),"",'03.Muestra'!$E33)</f>
        <v/>
      </c>
      <c r="D44" s="174" t="str">
        <f>IF(ISBLANK('P1.Perceptible'!D44),"",'P1.Perceptible'!D44)</f>
        <v/>
      </c>
      <c r="E44" s="174" t="str">
        <f>IF(ISBLANK('P1.Perceptible'!D82),"",'P1.Perceptible'!D82)</f>
        <v/>
      </c>
      <c r="F44" s="174" t="str">
        <f>IF(ISBLANK('P1.Perceptible'!D120),"",'P1.Perceptible'!D120)</f>
        <v/>
      </c>
      <c r="G44" s="174" t="str">
        <f>IF(ISBLANK('P1.Perceptible'!D158),"",'P1.Perceptible'!D158)</f>
        <v/>
      </c>
      <c r="H44" s="174" t="str">
        <f>IF(ISBLANK('P1.Perceptible'!D272),"",'P1.Perceptible'!D272)</f>
        <v/>
      </c>
      <c r="I44" s="174" t="str">
        <f>IF(ISBLANK('P1.Perceptible'!D310),"",'P1.Perceptible'!D310)</f>
        <v/>
      </c>
      <c r="J44" s="174" t="str">
        <f>IF(ISBLANK('P1.Perceptible'!D348),"",'P1.Perceptible'!D348)</f>
        <v/>
      </c>
      <c r="K44" s="174" t="str">
        <f>IF(ISBLANK('P1.Perceptible'!D462),"",'P1.Perceptible'!D462)</f>
        <v/>
      </c>
      <c r="L44" s="174" t="str">
        <f>IF(ISBLANK('P1.Perceptible'!D500),"",'P1.Perceptible'!D500)</f>
        <v/>
      </c>
      <c r="M44" s="174" t="str">
        <f>IF(ISBLANK('P2.Operable'!D44),"",'P2.Operable'!D44)</f>
        <v/>
      </c>
      <c r="N44" s="174" t="str">
        <f>IF(ISBLANK('P2.Operable'!D82),"",'P2.Operable'!D82)</f>
        <v/>
      </c>
      <c r="O44" s="174" t="str">
        <f>IF(ISBLANK('P2.Operable'!D120),"",'P2.Operable'!D120)</f>
        <v/>
      </c>
      <c r="P44" s="174" t="str">
        <f>IF(ISBLANK('P2.Operable'!D158),"",'P2.Operable'!D158)</f>
        <v/>
      </c>
      <c r="Q44" s="174" t="str">
        <f>IF(ISBLANK('P2.Operable'!D196),"",'P2.Operable'!D196)</f>
        <v/>
      </c>
      <c r="R44" s="174" t="str">
        <f>IF(ISBLANK('P2.Operable'!D234),"",'P2.Operable'!D234)</f>
        <v/>
      </c>
      <c r="S44" s="174" t="str">
        <f>IF(ISBLANK('P2.Operable'!D272),"",'P2.Operable'!D272)</f>
        <v/>
      </c>
      <c r="T44" s="174" t="str">
        <f>IF(ISBLANK('P2.Operable'!D310),"",'P2.Operable'!D310)</f>
        <v/>
      </c>
      <c r="U44" s="174" t="str">
        <f>IF(ISBLANK('P2.Operable'!D348),"",'P2.Operable'!D348)</f>
        <v/>
      </c>
      <c r="V44" s="174" t="str">
        <f>IF(ISBLANK('P2.Operable'!D386),"",'P2.Operable'!D386)</f>
        <v/>
      </c>
      <c r="W44" s="174" t="str">
        <f>IF(ISBLANK('P2.Operable'!D538),"",'P2.Operable'!D538)</f>
        <v/>
      </c>
      <c r="X44" s="174" t="str">
        <f>IF(ISBLANK('P2.Operable'!D576),"",'P2.Operable'!D576)</f>
        <v/>
      </c>
      <c r="Y44" s="174" t="str">
        <f>IF(ISBLANK('P2.Operable'!D614),"",'P2.Operable'!D614)</f>
        <v/>
      </c>
      <c r="Z44" s="174" t="str">
        <f>IF(ISBLANK('P2.Operable'!D652),"",'P2.Operable'!D652)</f>
        <v/>
      </c>
      <c r="AA44" s="174" t="str">
        <f>IF(ISBLANK('P3.Comprensible'!D44),"",'P3.Comprensible'!D44)</f>
        <v/>
      </c>
      <c r="AB44" s="174" t="str">
        <f>IF(ISBLANK('P3.Comprensible'!D120),"",'P3.Comprensible'!D120)</f>
        <v/>
      </c>
      <c r="AC44" s="174" t="str">
        <f>IF(ISBLANK('P3.Comprensible'!D158),"",'P3.Comprensible'!D158)</f>
        <v/>
      </c>
      <c r="AD44" s="174" t="str">
        <f>IF(ISBLANK('P3.Comprensible'!D272),"",'P3.Comprensible'!D272)</f>
        <v/>
      </c>
      <c r="AE44" s="174" t="str">
        <f>IF(ISBLANK('P3.Comprensible'!D310),"",'P3.Comprensible'!D310)</f>
        <v/>
      </c>
      <c r="AF44" s="174" t="str">
        <f>IF(ISBLANK('P4.Robusto'!D44),"",'P4.Robusto'!D44)</f>
        <v/>
      </c>
      <c r="AG44" s="174" t="str">
        <f>IF(ISBLANK('P4.Robusto'!D82),"",'P4.Robusto'!D82)</f>
        <v/>
      </c>
      <c r="AH44" s="125"/>
      <c r="AI44" s="38"/>
      <c r="AJ44" s="38"/>
      <c r="AK44" s="38"/>
    </row>
    <row r="45" spans="1:37" ht="20.5">
      <c r="A45" s="38"/>
      <c r="B45" s="172" t="str">
        <f>IF( ISBLANK('03.Muestra'!$C34),"",'03.Muestra'!$C34)</f>
        <v/>
      </c>
      <c r="C45" s="173" t="str">
        <f>IF( ISBLANK('03.Muestra'!$E34),"",'03.Muestra'!$E34)</f>
        <v/>
      </c>
      <c r="D45" s="174" t="str">
        <f>IF(ISBLANK('P1.Perceptible'!D45),"",'P1.Perceptible'!D45)</f>
        <v/>
      </c>
      <c r="E45" s="174" t="str">
        <f>IF(ISBLANK('P1.Perceptible'!D83),"",'P1.Perceptible'!D83)</f>
        <v/>
      </c>
      <c r="F45" s="174" t="str">
        <f>IF(ISBLANK('P1.Perceptible'!D121),"",'P1.Perceptible'!D121)</f>
        <v/>
      </c>
      <c r="G45" s="174" t="str">
        <f>IF(ISBLANK('P1.Perceptible'!D159),"",'P1.Perceptible'!D159)</f>
        <v/>
      </c>
      <c r="H45" s="174" t="str">
        <f>IF(ISBLANK('P1.Perceptible'!D273),"",'P1.Perceptible'!D273)</f>
        <v/>
      </c>
      <c r="I45" s="174" t="str">
        <f>IF(ISBLANK('P1.Perceptible'!D311),"",'P1.Perceptible'!D311)</f>
        <v/>
      </c>
      <c r="J45" s="174" t="str">
        <f>IF(ISBLANK('P1.Perceptible'!D349),"",'P1.Perceptible'!D349)</f>
        <v/>
      </c>
      <c r="K45" s="174" t="str">
        <f>IF(ISBLANK('P1.Perceptible'!D463),"",'P1.Perceptible'!D463)</f>
        <v/>
      </c>
      <c r="L45" s="174" t="str">
        <f>IF(ISBLANK('P1.Perceptible'!D501),"",'P1.Perceptible'!D501)</f>
        <v/>
      </c>
      <c r="M45" s="174" t="str">
        <f>IF(ISBLANK('P2.Operable'!D45),"",'P2.Operable'!D45)</f>
        <v/>
      </c>
      <c r="N45" s="174" t="str">
        <f>IF(ISBLANK('P2.Operable'!D83),"",'P2.Operable'!D83)</f>
        <v/>
      </c>
      <c r="O45" s="174" t="str">
        <f>IF(ISBLANK('P2.Operable'!D121),"",'P2.Operable'!D121)</f>
        <v/>
      </c>
      <c r="P45" s="174" t="str">
        <f>IF(ISBLANK('P2.Operable'!D159),"",'P2.Operable'!D159)</f>
        <v/>
      </c>
      <c r="Q45" s="174" t="str">
        <f>IF(ISBLANK('P2.Operable'!D197),"",'P2.Operable'!D197)</f>
        <v/>
      </c>
      <c r="R45" s="174" t="str">
        <f>IF(ISBLANK('P2.Operable'!D235),"",'P2.Operable'!D235)</f>
        <v/>
      </c>
      <c r="S45" s="174" t="str">
        <f>IF(ISBLANK('P2.Operable'!D273),"",'P2.Operable'!D273)</f>
        <v/>
      </c>
      <c r="T45" s="174" t="str">
        <f>IF(ISBLANK('P2.Operable'!D311),"",'P2.Operable'!D311)</f>
        <v/>
      </c>
      <c r="U45" s="174" t="str">
        <f>IF(ISBLANK('P2.Operable'!D349),"",'P2.Operable'!D349)</f>
        <v/>
      </c>
      <c r="V45" s="174" t="str">
        <f>IF(ISBLANK('P2.Operable'!D387),"",'P2.Operable'!D387)</f>
        <v/>
      </c>
      <c r="W45" s="174" t="str">
        <f>IF(ISBLANK('P2.Operable'!D539),"",'P2.Operable'!D539)</f>
        <v/>
      </c>
      <c r="X45" s="174" t="str">
        <f>IF(ISBLANK('P2.Operable'!D577),"",'P2.Operable'!D577)</f>
        <v/>
      </c>
      <c r="Y45" s="174" t="str">
        <f>IF(ISBLANK('P2.Operable'!D615),"",'P2.Operable'!D615)</f>
        <v/>
      </c>
      <c r="Z45" s="174" t="str">
        <f>IF(ISBLANK('P2.Operable'!D653),"",'P2.Operable'!D653)</f>
        <v/>
      </c>
      <c r="AA45" s="174" t="str">
        <f>IF(ISBLANK('P3.Comprensible'!D45),"",'P3.Comprensible'!D45)</f>
        <v/>
      </c>
      <c r="AB45" s="174" t="str">
        <f>IF(ISBLANK('P3.Comprensible'!D121),"",'P3.Comprensible'!D121)</f>
        <v/>
      </c>
      <c r="AC45" s="174" t="str">
        <f>IF(ISBLANK('P3.Comprensible'!D159),"",'P3.Comprensible'!D159)</f>
        <v/>
      </c>
      <c r="AD45" s="174" t="str">
        <f>IF(ISBLANK('P3.Comprensible'!D273),"",'P3.Comprensible'!D273)</f>
        <v/>
      </c>
      <c r="AE45" s="174" t="str">
        <f>IF(ISBLANK('P3.Comprensible'!D311),"",'P3.Comprensible'!D311)</f>
        <v/>
      </c>
      <c r="AF45" s="174" t="str">
        <f>IF(ISBLANK('P4.Robusto'!D45),"",'P4.Robusto'!D45)</f>
        <v/>
      </c>
      <c r="AG45" s="174" t="str">
        <f>IF(ISBLANK('P4.Robusto'!D83),"",'P4.Robusto'!D83)</f>
        <v/>
      </c>
      <c r="AH45" s="125"/>
      <c r="AI45" s="38"/>
      <c r="AJ45" s="38"/>
      <c r="AK45" s="38"/>
    </row>
    <row r="46" spans="1:37" ht="20.5">
      <c r="A46" s="38"/>
      <c r="B46" s="172" t="str">
        <f>IF( ISBLANK('03.Muestra'!$C35),"",'03.Muestra'!$C35)</f>
        <v/>
      </c>
      <c r="C46" s="173" t="str">
        <f>IF( ISBLANK('03.Muestra'!$E35),"",'03.Muestra'!$E35)</f>
        <v/>
      </c>
      <c r="D46" s="174" t="str">
        <f>IF(ISBLANK('P1.Perceptible'!D46),"",'P1.Perceptible'!D46)</f>
        <v/>
      </c>
      <c r="E46" s="174" t="str">
        <f>IF(ISBLANK('P1.Perceptible'!D84),"",'P1.Perceptible'!D84)</f>
        <v/>
      </c>
      <c r="F46" s="174" t="str">
        <f>IF(ISBLANK('P1.Perceptible'!D122),"",'P1.Perceptible'!D122)</f>
        <v/>
      </c>
      <c r="G46" s="174" t="str">
        <f>IF(ISBLANK('P1.Perceptible'!D160),"",'P1.Perceptible'!D160)</f>
        <v/>
      </c>
      <c r="H46" s="174" t="str">
        <f>IF(ISBLANK('P1.Perceptible'!D274),"",'P1.Perceptible'!D274)</f>
        <v/>
      </c>
      <c r="I46" s="174" t="str">
        <f>IF(ISBLANK('P1.Perceptible'!D312),"",'P1.Perceptible'!D312)</f>
        <v/>
      </c>
      <c r="J46" s="174" t="str">
        <f>IF(ISBLANK('P1.Perceptible'!D350),"",'P1.Perceptible'!D350)</f>
        <v/>
      </c>
      <c r="K46" s="174" t="str">
        <f>IF(ISBLANK('P1.Perceptible'!D464),"",'P1.Perceptible'!D464)</f>
        <v/>
      </c>
      <c r="L46" s="174" t="str">
        <f>IF(ISBLANK('P1.Perceptible'!D502),"",'P1.Perceptible'!D502)</f>
        <v/>
      </c>
      <c r="M46" s="174" t="str">
        <f>IF(ISBLANK('P2.Operable'!D46),"",'P2.Operable'!D46)</f>
        <v/>
      </c>
      <c r="N46" s="174" t="str">
        <f>IF(ISBLANK('P2.Operable'!D84),"",'P2.Operable'!D84)</f>
        <v/>
      </c>
      <c r="O46" s="174" t="str">
        <f>IF(ISBLANK('P2.Operable'!D122),"",'P2.Operable'!D122)</f>
        <v/>
      </c>
      <c r="P46" s="174" t="str">
        <f>IF(ISBLANK('P2.Operable'!D160),"",'P2.Operable'!D160)</f>
        <v/>
      </c>
      <c r="Q46" s="174" t="str">
        <f>IF(ISBLANK('P2.Operable'!D198),"",'P2.Operable'!D198)</f>
        <v/>
      </c>
      <c r="R46" s="174" t="str">
        <f>IF(ISBLANK('P2.Operable'!D236),"",'P2.Operable'!D236)</f>
        <v/>
      </c>
      <c r="S46" s="174" t="str">
        <f>IF(ISBLANK('P2.Operable'!D274),"",'P2.Operable'!D274)</f>
        <v/>
      </c>
      <c r="T46" s="174" t="str">
        <f>IF(ISBLANK('P2.Operable'!D312),"",'P2.Operable'!D312)</f>
        <v/>
      </c>
      <c r="U46" s="174" t="str">
        <f>IF(ISBLANK('P2.Operable'!D350),"",'P2.Operable'!D350)</f>
        <v/>
      </c>
      <c r="V46" s="174" t="str">
        <f>IF(ISBLANK('P2.Operable'!D388),"",'P2.Operable'!D388)</f>
        <v/>
      </c>
      <c r="W46" s="174" t="str">
        <f>IF(ISBLANK('P2.Operable'!D540),"",'P2.Operable'!D540)</f>
        <v/>
      </c>
      <c r="X46" s="174" t="str">
        <f>IF(ISBLANK('P2.Operable'!D578),"",'P2.Operable'!D578)</f>
        <v/>
      </c>
      <c r="Y46" s="174" t="str">
        <f>IF(ISBLANK('P2.Operable'!D616),"",'P2.Operable'!D616)</f>
        <v/>
      </c>
      <c r="Z46" s="174" t="str">
        <f>IF(ISBLANK('P2.Operable'!D654),"",'P2.Operable'!D654)</f>
        <v/>
      </c>
      <c r="AA46" s="174" t="str">
        <f>IF(ISBLANK('P3.Comprensible'!D46),"",'P3.Comprensible'!D46)</f>
        <v/>
      </c>
      <c r="AB46" s="174" t="str">
        <f>IF(ISBLANK('P3.Comprensible'!D122),"",'P3.Comprensible'!D122)</f>
        <v/>
      </c>
      <c r="AC46" s="174" t="str">
        <f>IF(ISBLANK('P3.Comprensible'!D160),"",'P3.Comprensible'!D160)</f>
        <v/>
      </c>
      <c r="AD46" s="174" t="str">
        <f>IF(ISBLANK('P3.Comprensible'!D274),"",'P3.Comprensible'!D274)</f>
        <v/>
      </c>
      <c r="AE46" s="174" t="str">
        <f>IF(ISBLANK('P3.Comprensible'!D312),"",'P3.Comprensible'!D312)</f>
        <v/>
      </c>
      <c r="AF46" s="174" t="str">
        <f>IF(ISBLANK('P4.Robusto'!D46),"",'P4.Robusto'!D46)</f>
        <v/>
      </c>
      <c r="AG46" s="174" t="str">
        <f>IF(ISBLANK('P4.Robusto'!D84),"",'P4.Robusto'!D84)</f>
        <v/>
      </c>
      <c r="AH46" s="125"/>
      <c r="AI46" s="38"/>
      <c r="AJ46" s="38"/>
      <c r="AK46" s="38"/>
    </row>
    <row r="47" spans="1:37" ht="20.5">
      <c r="A47" s="38"/>
      <c r="B47" s="172" t="str">
        <f>IF( ISBLANK('03.Muestra'!$C36),"",'03.Muestra'!$C36)</f>
        <v/>
      </c>
      <c r="C47" s="173" t="str">
        <f>IF( ISBLANK('03.Muestra'!$E36),"",'03.Muestra'!$E36)</f>
        <v/>
      </c>
      <c r="D47" s="174" t="str">
        <f>IF(ISBLANK('P1.Perceptible'!D47),"",'P1.Perceptible'!D47)</f>
        <v/>
      </c>
      <c r="E47" s="174" t="str">
        <f>IF(ISBLANK('P1.Perceptible'!D85),"",'P1.Perceptible'!D85)</f>
        <v/>
      </c>
      <c r="F47" s="174" t="str">
        <f>IF(ISBLANK('P1.Perceptible'!D123),"",'P1.Perceptible'!D123)</f>
        <v/>
      </c>
      <c r="G47" s="174" t="str">
        <f>IF(ISBLANK('P1.Perceptible'!D161),"",'P1.Perceptible'!D161)</f>
        <v/>
      </c>
      <c r="H47" s="174" t="str">
        <f>IF(ISBLANK('P1.Perceptible'!D275),"",'P1.Perceptible'!D275)</f>
        <v/>
      </c>
      <c r="I47" s="174" t="str">
        <f>IF(ISBLANK('P1.Perceptible'!D313),"",'P1.Perceptible'!D313)</f>
        <v/>
      </c>
      <c r="J47" s="174" t="str">
        <f>IF(ISBLANK('P1.Perceptible'!D351),"",'P1.Perceptible'!D351)</f>
        <v/>
      </c>
      <c r="K47" s="174" t="str">
        <f>IF(ISBLANK('P1.Perceptible'!D465),"",'P1.Perceptible'!D465)</f>
        <v/>
      </c>
      <c r="L47" s="174" t="str">
        <f>IF(ISBLANK('P1.Perceptible'!D503),"",'P1.Perceptible'!D503)</f>
        <v/>
      </c>
      <c r="M47" s="174" t="str">
        <f>IF(ISBLANK('P2.Operable'!D47),"",'P2.Operable'!D47)</f>
        <v/>
      </c>
      <c r="N47" s="174" t="str">
        <f>IF(ISBLANK('P2.Operable'!D85),"",'P2.Operable'!D85)</f>
        <v/>
      </c>
      <c r="O47" s="174" t="str">
        <f>IF(ISBLANK('P2.Operable'!D123),"",'P2.Operable'!D123)</f>
        <v/>
      </c>
      <c r="P47" s="174" t="str">
        <f>IF(ISBLANK('P2.Operable'!D161),"",'P2.Operable'!D161)</f>
        <v/>
      </c>
      <c r="Q47" s="174" t="str">
        <f>IF(ISBLANK('P2.Operable'!D199),"",'P2.Operable'!D199)</f>
        <v/>
      </c>
      <c r="R47" s="174" t="str">
        <f>IF(ISBLANK('P2.Operable'!D237),"",'P2.Operable'!D237)</f>
        <v/>
      </c>
      <c r="S47" s="174" t="str">
        <f>IF(ISBLANK('P2.Operable'!D275),"",'P2.Operable'!D275)</f>
        <v/>
      </c>
      <c r="T47" s="174" t="str">
        <f>IF(ISBLANK('P2.Operable'!D313),"",'P2.Operable'!D313)</f>
        <v/>
      </c>
      <c r="U47" s="174" t="str">
        <f>IF(ISBLANK('P2.Operable'!D351),"",'P2.Operable'!D351)</f>
        <v/>
      </c>
      <c r="V47" s="174" t="str">
        <f>IF(ISBLANK('P2.Operable'!D389),"",'P2.Operable'!D389)</f>
        <v/>
      </c>
      <c r="W47" s="174" t="str">
        <f>IF(ISBLANK('P2.Operable'!D541),"",'P2.Operable'!D541)</f>
        <v/>
      </c>
      <c r="X47" s="174" t="str">
        <f>IF(ISBLANK('P2.Operable'!D579),"",'P2.Operable'!D579)</f>
        <v/>
      </c>
      <c r="Y47" s="174" t="str">
        <f>IF(ISBLANK('P2.Operable'!D617),"",'P2.Operable'!D617)</f>
        <v/>
      </c>
      <c r="Z47" s="174" t="str">
        <f>IF(ISBLANK('P2.Operable'!D655),"",'P2.Operable'!D655)</f>
        <v/>
      </c>
      <c r="AA47" s="174" t="str">
        <f>IF(ISBLANK('P3.Comprensible'!D47),"",'P3.Comprensible'!D47)</f>
        <v/>
      </c>
      <c r="AB47" s="174" t="str">
        <f>IF(ISBLANK('P3.Comprensible'!D123),"",'P3.Comprensible'!D123)</f>
        <v/>
      </c>
      <c r="AC47" s="174" t="str">
        <f>IF(ISBLANK('P3.Comprensible'!D161),"",'P3.Comprensible'!D161)</f>
        <v/>
      </c>
      <c r="AD47" s="174" t="str">
        <f>IF(ISBLANK('P3.Comprensible'!D275),"",'P3.Comprensible'!D275)</f>
        <v/>
      </c>
      <c r="AE47" s="174" t="str">
        <f>IF(ISBLANK('P3.Comprensible'!D313),"",'P3.Comprensible'!D313)</f>
        <v/>
      </c>
      <c r="AF47" s="174" t="str">
        <f>IF(ISBLANK('P4.Robusto'!D47),"",'P4.Robusto'!D47)</f>
        <v/>
      </c>
      <c r="AG47" s="174" t="str">
        <f>IF(ISBLANK('P4.Robusto'!D85),"",'P4.Robusto'!D85)</f>
        <v/>
      </c>
      <c r="AH47" s="125"/>
      <c r="AI47" s="38"/>
      <c r="AJ47" s="38"/>
      <c r="AK47" s="38"/>
    </row>
    <row r="48" spans="1:37" ht="20.5">
      <c r="A48" s="38"/>
      <c r="B48" s="172" t="str">
        <f>IF( ISBLANK('03.Muestra'!$C37),"",'03.Muestra'!$C37)</f>
        <v/>
      </c>
      <c r="C48" s="173" t="str">
        <f>IF( ISBLANK('03.Muestra'!$E37),"",'03.Muestra'!$E37)</f>
        <v/>
      </c>
      <c r="D48" s="174" t="str">
        <f>IF(ISBLANK('P1.Perceptible'!D48),"",'P1.Perceptible'!D48)</f>
        <v/>
      </c>
      <c r="E48" s="174" t="str">
        <f>IF(ISBLANK('P1.Perceptible'!D86),"",'P1.Perceptible'!D86)</f>
        <v/>
      </c>
      <c r="F48" s="174" t="str">
        <f>IF(ISBLANK('P1.Perceptible'!D124),"",'P1.Perceptible'!D124)</f>
        <v/>
      </c>
      <c r="G48" s="174" t="str">
        <f>IF(ISBLANK('P1.Perceptible'!D162),"",'P1.Perceptible'!D162)</f>
        <v/>
      </c>
      <c r="H48" s="174" t="str">
        <f>IF(ISBLANK('P1.Perceptible'!D276),"",'P1.Perceptible'!D276)</f>
        <v/>
      </c>
      <c r="I48" s="174" t="str">
        <f>IF(ISBLANK('P1.Perceptible'!D314),"",'P1.Perceptible'!D314)</f>
        <v/>
      </c>
      <c r="J48" s="174" t="str">
        <f>IF(ISBLANK('P1.Perceptible'!D352),"",'P1.Perceptible'!D352)</f>
        <v/>
      </c>
      <c r="K48" s="174" t="str">
        <f>IF(ISBLANK('P1.Perceptible'!D466),"",'P1.Perceptible'!D466)</f>
        <v/>
      </c>
      <c r="L48" s="174" t="str">
        <f>IF(ISBLANK('P1.Perceptible'!D504),"",'P1.Perceptible'!D504)</f>
        <v/>
      </c>
      <c r="M48" s="174" t="str">
        <f>IF(ISBLANK('P2.Operable'!D48),"",'P2.Operable'!D48)</f>
        <v/>
      </c>
      <c r="N48" s="174" t="str">
        <f>IF(ISBLANK('P2.Operable'!D86),"",'P2.Operable'!D86)</f>
        <v/>
      </c>
      <c r="O48" s="174" t="str">
        <f>IF(ISBLANK('P2.Operable'!D124),"",'P2.Operable'!D124)</f>
        <v/>
      </c>
      <c r="P48" s="174" t="str">
        <f>IF(ISBLANK('P2.Operable'!D162),"",'P2.Operable'!D162)</f>
        <v/>
      </c>
      <c r="Q48" s="174" t="str">
        <f>IF(ISBLANK('P2.Operable'!D200),"",'P2.Operable'!D200)</f>
        <v/>
      </c>
      <c r="R48" s="174" t="str">
        <f>IF(ISBLANK('P2.Operable'!D238),"",'P2.Operable'!D238)</f>
        <v/>
      </c>
      <c r="S48" s="174" t="str">
        <f>IF(ISBLANK('P2.Operable'!D276),"",'P2.Operable'!D276)</f>
        <v/>
      </c>
      <c r="T48" s="174" t="str">
        <f>IF(ISBLANK('P2.Operable'!D314),"",'P2.Operable'!D314)</f>
        <v/>
      </c>
      <c r="U48" s="174" t="str">
        <f>IF(ISBLANK('P2.Operable'!D352),"",'P2.Operable'!D352)</f>
        <v/>
      </c>
      <c r="V48" s="174" t="str">
        <f>IF(ISBLANK('P2.Operable'!D390),"",'P2.Operable'!D390)</f>
        <v/>
      </c>
      <c r="W48" s="174" t="str">
        <f>IF(ISBLANK('P2.Operable'!D542),"",'P2.Operable'!D542)</f>
        <v/>
      </c>
      <c r="X48" s="174" t="str">
        <f>IF(ISBLANK('P2.Operable'!D580),"",'P2.Operable'!D580)</f>
        <v/>
      </c>
      <c r="Y48" s="174" t="str">
        <f>IF(ISBLANK('P2.Operable'!D618),"",'P2.Operable'!D618)</f>
        <v/>
      </c>
      <c r="Z48" s="174" t="str">
        <f>IF(ISBLANK('P2.Operable'!D656),"",'P2.Operable'!D656)</f>
        <v/>
      </c>
      <c r="AA48" s="174" t="str">
        <f>IF(ISBLANK('P3.Comprensible'!D48),"",'P3.Comprensible'!D48)</f>
        <v/>
      </c>
      <c r="AB48" s="174" t="str">
        <f>IF(ISBLANK('P3.Comprensible'!D124),"",'P3.Comprensible'!D124)</f>
        <v/>
      </c>
      <c r="AC48" s="174" t="str">
        <f>IF(ISBLANK('P3.Comprensible'!D162),"",'P3.Comprensible'!D162)</f>
        <v/>
      </c>
      <c r="AD48" s="174" t="str">
        <f>IF(ISBLANK('P3.Comprensible'!D276),"",'P3.Comprensible'!D276)</f>
        <v/>
      </c>
      <c r="AE48" s="174" t="str">
        <f>IF(ISBLANK('P3.Comprensible'!D314),"",'P3.Comprensible'!D314)</f>
        <v/>
      </c>
      <c r="AF48" s="174" t="str">
        <f>IF(ISBLANK('P4.Robusto'!D48),"",'P4.Robusto'!D48)</f>
        <v/>
      </c>
      <c r="AG48" s="174" t="str">
        <f>IF(ISBLANK('P4.Robusto'!D86),"",'P4.Robusto'!D86)</f>
        <v/>
      </c>
      <c r="AH48" s="125"/>
      <c r="AI48" s="38"/>
      <c r="AJ48" s="38"/>
      <c r="AK48" s="38"/>
    </row>
    <row r="49" spans="1:37" ht="20.5">
      <c r="A49" s="38"/>
      <c r="B49" s="172" t="str">
        <f>IF( ISBLANK('03.Muestra'!$C38),"",'03.Muestra'!$C38)</f>
        <v/>
      </c>
      <c r="C49" s="173" t="str">
        <f>IF( ISBLANK('03.Muestra'!$E38),"",'03.Muestra'!$E38)</f>
        <v/>
      </c>
      <c r="D49" s="174" t="str">
        <f>IF(ISBLANK('P1.Perceptible'!D49),"",'P1.Perceptible'!D49)</f>
        <v/>
      </c>
      <c r="E49" s="174" t="str">
        <f>IF(ISBLANK('P1.Perceptible'!D87),"",'P1.Perceptible'!D87)</f>
        <v/>
      </c>
      <c r="F49" s="174" t="str">
        <f>IF(ISBLANK('P1.Perceptible'!D125),"",'P1.Perceptible'!D125)</f>
        <v/>
      </c>
      <c r="G49" s="174" t="str">
        <f>IF(ISBLANK('P1.Perceptible'!D163),"",'P1.Perceptible'!D163)</f>
        <v/>
      </c>
      <c r="H49" s="174" t="str">
        <f>IF(ISBLANK('P1.Perceptible'!D277),"",'P1.Perceptible'!D277)</f>
        <v/>
      </c>
      <c r="I49" s="174" t="str">
        <f>IF(ISBLANK('P1.Perceptible'!D315),"",'P1.Perceptible'!D315)</f>
        <v/>
      </c>
      <c r="J49" s="174" t="str">
        <f>IF(ISBLANK('P1.Perceptible'!D353),"",'P1.Perceptible'!D353)</f>
        <v/>
      </c>
      <c r="K49" s="174" t="str">
        <f>IF(ISBLANK('P1.Perceptible'!D467),"",'P1.Perceptible'!D467)</f>
        <v/>
      </c>
      <c r="L49" s="174" t="str">
        <f>IF(ISBLANK('P1.Perceptible'!D505),"",'P1.Perceptible'!D505)</f>
        <v/>
      </c>
      <c r="M49" s="174" t="str">
        <f>IF(ISBLANK('P2.Operable'!D49),"",'P2.Operable'!D49)</f>
        <v/>
      </c>
      <c r="N49" s="174" t="str">
        <f>IF(ISBLANK('P2.Operable'!D87),"",'P2.Operable'!D87)</f>
        <v/>
      </c>
      <c r="O49" s="174" t="str">
        <f>IF(ISBLANK('P2.Operable'!D125),"",'P2.Operable'!D125)</f>
        <v/>
      </c>
      <c r="P49" s="174" t="str">
        <f>IF(ISBLANK('P2.Operable'!D163),"",'P2.Operable'!D163)</f>
        <v/>
      </c>
      <c r="Q49" s="174" t="str">
        <f>IF(ISBLANK('P2.Operable'!D201),"",'P2.Operable'!D201)</f>
        <v/>
      </c>
      <c r="R49" s="174" t="str">
        <f>IF(ISBLANK('P2.Operable'!D239),"",'P2.Operable'!D239)</f>
        <v/>
      </c>
      <c r="S49" s="174" t="str">
        <f>IF(ISBLANK('P2.Operable'!D277),"",'P2.Operable'!D277)</f>
        <v/>
      </c>
      <c r="T49" s="174" t="str">
        <f>IF(ISBLANK('P2.Operable'!D315),"",'P2.Operable'!D315)</f>
        <v/>
      </c>
      <c r="U49" s="174" t="str">
        <f>IF(ISBLANK('P2.Operable'!D353),"",'P2.Operable'!D353)</f>
        <v/>
      </c>
      <c r="V49" s="174" t="str">
        <f>IF(ISBLANK('P2.Operable'!D391),"",'P2.Operable'!D391)</f>
        <v/>
      </c>
      <c r="W49" s="174" t="str">
        <f>IF(ISBLANK('P2.Operable'!D543),"",'P2.Operable'!D543)</f>
        <v/>
      </c>
      <c r="X49" s="174" t="str">
        <f>IF(ISBLANK('P2.Operable'!D581),"",'P2.Operable'!D581)</f>
        <v/>
      </c>
      <c r="Y49" s="174" t="str">
        <f>IF(ISBLANK('P2.Operable'!D619),"",'P2.Operable'!D619)</f>
        <v/>
      </c>
      <c r="Z49" s="174" t="str">
        <f>IF(ISBLANK('P2.Operable'!D657),"",'P2.Operable'!D657)</f>
        <v/>
      </c>
      <c r="AA49" s="174" t="str">
        <f>IF(ISBLANK('P3.Comprensible'!D49),"",'P3.Comprensible'!D49)</f>
        <v/>
      </c>
      <c r="AB49" s="174" t="str">
        <f>IF(ISBLANK('P3.Comprensible'!D125),"",'P3.Comprensible'!D125)</f>
        <v/>
      </c>
      <c r="AC49" s="174" t="str">
        <f>IF(ISBLANK('P3.Comprensible'!D163),"",'P3.Comprensible'!D163)</f>
        <v/>
      </c>
      <c r="AD49" s="174" t="str">
        <f>IF(ISBLANK('P3.Comprensible'!D277),"",'P3.Comprensible'!D277)</f>
        <v/>
      </c>
      <c r="AE49" s="174" t="str">
        <f>IF(ISBLANK('P3.Comprensible'!D315),"",'P3.Comprensible'!D315)</f>
        <v/>
      </c>
      <c r="AF49" s="174" t="str">
        <f>IF(ISBLANK('P4.Robusto'!D49),"",'P4.Robusto'!D49)</f>
        <v/>
      </c>
      <c r="AG49" s="174" t="str">
        <f>IF(ISBLANK('P4.Robusto'!D87),"",'P4.Robusto'!D87)</f>
        <v/>
      </c>
      <c r="AH49" s="125"/>
      <c r="AI49" s="38"/>
      <c r="AJ49" s="38"/>
      <c r="AK49" s="38"/>
    </row>
    <row r="50" spans="1:37" ht="20.5">
      <c r="A50" s="38"/>
      <c r="B50" s="172" t="str">
        <f>IF( ISBLANK('03.Muestra'!$C39),"",'03.Muestra'!$C39)</f>
        <v/>
      </c>
      <c r="C50" s="173" t="str">
        <f>IF( ISBLANK('03.Muestra'!$E39),"",'03.Muestra'!$E39)</f>
        <v/>
      </c>
      <c r="D50" s="174" t="str">
        <f>IF(ISBLANK('P1.Perceptible'!D50),"",'P1.Perceptible'!D50)</f>
        <v/>
      </c>
      <c r="E50" s="174" t="str">
        <f>IF(ISBLANK('P1.Perceptible'!D88),"",'P1.Perceptible'!D88)</f>
        <v/>
      </c>
      <c r="F50" s="174" t="str">
        <f>IF(ISBLANK('P1.Perceptible'!D126),"",'P1.Perceptible'!D126)</f>
        <v/>
      </c>
      <c r="G50" s="174" t="str">
        <f>IF(ISBLANK('P1.Perceptible'!D164),"",'P1.Perceptible'!D164)</f>
        <v/>
      </c>
      <c r="H50" s="174" t="str">
        <f>IF(ISBLANK('P1.Perceptible'!D278),"",'P1.Perceptible'!D278)</f>
        <v/>
      </c>
      <c r="I50" s="174" t="str">
        <f>IF(ISBLANK('P1.Perceptible'!D316),"",'P1.Perceptible'!D316)</f>
        <v/>
      </c>
      <c r="J50" s="174" t="str">
        <f>IF(ISBLANK('P1.Perceptible'!D354),"",'P1.Perceptible'!D354)</f>
        <v/>
      </c>
      <c r="K50" s="174" t="str">
        <f>IF(ISBLANK('P1.Perceptible'!D468),"",'P1.Perceptible'!D468)</f>
        <v/>
      </c>
      <c r="L50" s="174" t="str">
        <f>IF(ISBLANK('P1.Perceptible'!D506),"",'P1.Perceptible'!D506)</f>
        <v/>
      </c>
      <c r="M50" s="174" t="str">
        <f>IF(ISBLANK('P2.Operable'!D50),"",'P2.Operable'!D50)</f>
        <v/>
      </c>
      <c r="N50" s="174" t="str">
        <f>IF(ISBLANK('P2.Operable'!D88),"",'P2.Operable'!D88)</f>
        <v/>
      </c>
      <c r="O50" s="174" t="str">
        <f>IF(ISBLANK('P2.Operable'!D126),"",'P2.Operable'!D126)</f>
        <v/>
      </c>
      <c r="P50" s="174" t="str">
        <f>IF(ISBLANK('P2.Operable'!D164),"",'P2.Operable'!D164)</f>
        <v/>
      </c>
      <c r="Q50" s="174" t="str">
        <f>IF(ISBLANK('P2.Operable'!D202),"",'P2.Operable'!D202)</f>
        <v/>
      </c>
      <c r="R50" s="174" t="str">
        <f>IF(ISBLANK('P2.Operable'!D240),"",'P2.Operable'!D240)</f>
        <v/>
      </c>
      <c r="S50" s="174" t="str">
        <f>IF(ISBLANK('P2.Operable'!D278),"",'P2.Operable'!D278)</f>
        <v/>
      </c>
      <c r="T50" s="174" t="str">
        <f>IF(ISBLANK('P2.Operable'!D316),"",'P2.Operable'!D316)</f>
        <v/>
      </c>
      <c r="U50" s="174" t="str">
        <f>IF(ISBLANK('P2.Operable'!D354),"",'P2.Operable'!D354)</f>
        <v/>
      </c>
      <c r="V50" s="174" t="str">
        <f>IF(ISBLANK('P2.Operable'!D392),"",'P2.Operable'!D392)</f>
        <v/>
      </c>
      <c r="W50" s="174" t="str">
        <f>IF(ISBLANK('P2.Operable'!D544),"",'P2.Operable'!D544)</f>
        <v/>
      </c>
      <c r="X50" s="174" t="str">
        <f>IF(ISBLANK('P2.Operable'!D582),"",'P2.Operable'!D582)</f>
        <v/>
      </c>
      <c r="Y50" s="174" t="str">
        <f>IF(ISBLANK('P2.Operable'!D620),"",'P2.Operable'!D620)</f>
        <v/>
      </c>
      <c r="Z50" s="174" t="str">
        <f>IF(ISBLANK('P2.Operable'!D658),"",'P2.Operable'!D658)</f>
        <v/>
      </c>
      <c r="AA50" s="174" t="str">
        <f>IF(ISBLANK('P3.Comprensible'!D50),"",'P3.Comprensible'!D50)</f>
        <v/>
      </c>
      <c r="AB50" s="174" t="str">
        <f>IF(ISBLANK('P3.Comprensible'!D126),"",'P3.Comprensible'!D126)</f>
        <v/>
      </c>
      <c r="AC50" s="174" t="str">
        <f>IF(ISBLANK('P3.Comprensible'!D164),"",'P3.Comprensible'!D164)</f>
        <v/>
      </c>
      <c r="AD50" s="174" t="str">
        <f>IF(ISBLANK('P3.Comprensible'!D278),"",'P3.Comprensible'!D278)</f>
        <v/>
      </c>
      <c r="AE50" s="174" t="str">
        <f>IF(ISBLANK('P3.Comprensible'!D316),"",'P3.Comprensible'!D316)</f>
        <v/>
      </c>
      <c r="AF50" s="174" t="str">
        <f>IF(ISBLANK('P4.Robusto'!D50),"",'P4.Robusto'!D50)</f>
        <v/>
      </c>
      <c r="AG50" s="174" t="str">
        <f>IF(ISBLANK('P4.Robusto'!D88),"",'P4.Robusto'!D88)</f>
        <v/>
      </c>
      <c r="AH50" s="125"/>
      <c r="AI50" s="38"/>
      <c r="AJ50" s="38"/>
      <c r="AK50" s="38"/>
    </row>
    <row r="51" spans="1:37" ht="20.5">
      <c r="A51" s="38"/>
      <c r="B51" s="172" t="str">
        <f>IF( ISBLANK('03.Muestra'!$C40),"",'03.Muestra'!$C40)</f>
        <v/>
      </c>
      <c r="C51" s="173" t="str">
        <f>IF( ISBLANK('03.Muestra'!$E40),"",'03.Muestra'!$E40)</f>
        <v/>
      </c>
      <c r="D51" s="174" t="str">
        <f>IF(ISBLANK('P1.Perceptible'!D51),"",'P1.Perceptible'!D51)</f>
        <v/>
      </c>
      <c r="E51" s="174" t="str">
        <f>IF(ISBLANK('P1.Perceptible'!D89),"",'P1.Perceptible'!D89)</f>
        <v/>
      </c>
      <c r="F51" s="174" t="str">
        <f>IF(ISBLANK('P1.Perceptible'!D127),"",'P1.Perceptible'!D127)</f>
        <v/>
      </c>
      <c r="G51" s="174" t="str">
        <f>IF(ISBLANK('P1.Perceptible'!D165),"",'P1.Perceptible'!D165)</f>
        <v/>
      </c>
      <c r="H51" s="174" t="str">
        <f>IF(ISBLANK('P1.Perceptible'!D279),"",'P1.Perceptible'!D279)</f>
        <v/>
      </c>
      <c r="I51" s="174" t="str">
        <f>IF(ISBLANK('P1.Perceptible'!D317),"",'P1.Perceptible'!D317)</f>
        <v/>
      </c>
      <c r="J51" s="174" t="str">
        <f>IF(ISBLANK('P1.Perceptible'!D355),"",'P1.Perceptible'!D355)</f>
        <v/>
      </c>
      <c r="K51" s="174" t="str">
        <f>IF(ISBLANK('P1.Perceptible'!D469),"",'P1.Perceptible'!D469)</f>
        <v/>
      </c>
      <c r="L51" s="174" t="str">
        <f>IF(ISBLANK('P1.Perceptible'!D507),"",'P1.Perceptible'!D507)</f>
        <v/>
      </c>
      <c r="M51" s="174" t="str">
        <f>IF(ISBLANK('P2.Operable'!D51),"",'P2.Operable'!D51)</f>
        <v/>
      </c>
      <c r="N51" s="174" t="str">
        <f>IF(ISBLANK('P2.Operable'!D89),"",'P2.Operable'!D89)</f>
        <v/>
      </c>
      <c r="O51" s="174" t="str">
        <f>IF(ISBLANK('P2.Operable'!D127),"",'P2.Operable'!D127)</f>
        <v/>
      </c>
      <c r="P51" s="174" t="str">
        <f>IF(ISBLANK('P2.Operable'!D165),"",'P2.Operable'!D165)</f>
        <v/>
      </c>
      <c r="Q51" s="174" t="str">
        <f>IF(ISBLANK('P2.Operable'!D203),"",'P2.Operable'!D203)</f>
        <v/>
      </c>
      <c r="R51" s="174" t="str">
        <f>IF(ISBLANK('P2.Operable'!D241),"",'P2.Operable'!D241)</f>
        <v/>
      </c>
      <c r="S51" s="174" t="str">
        <f>IF(ISBLANK('P2.Operable'!D279),"",'P2.Operable'!D279)</f>
        <v/>
      </c>
      <c r="T51" s="174" t="str">
        <f>IF(ISBLANK('P2.Operable'!D317),"",'P2.Operable'!D317)</f>
        <v/>
      </c>
      <c r="U51" s="174" t="str">
        <f>IF(ISBLANK('P2.Operable'!D355),"",'P2.Operable'!D355)</f>
        <v/>
      </c>
      <c r="V51" s="174" t="str">
        <f>IF(ISBLANK('P2.Operable'!D393),"",'P2.Operable'!D393)</f>
        <v/>
      </c>
      <c r="W51" s="174" t="str">
        <f>IF(ISBLANK('P2.Operable'!D545),"",'P2.Operable'!D545)</f>
        <v/>
      </c>
      <c r="X51" s="174" t="str">
        <f>IF(ISBLANK('P2.Operable'!D583),"",'P2.Operable'!D583)</f>
        <v/>
      </c>
      <c r="Y51" s="174" t="str">
        <f>IF(ISBLANK('P2.Operable'!D621),"",'P2.Operable'!D621)</f>
        <v/>
      </c>
      <c r="Z51" s="174" t="str">
        <f>IF(ISBLANK('P2.Operable'!D659),"",'P2.Operable'!D659)</f>
        <v/>
      </c>
      <c r="AA51" s="174" t="str">
        <f>IF(ISBLANK('P3.Comprensible'!D51),"",'P3.Comprensible'!D51)</f>
        <v/>
      </c>
      <c r="AB51" s="174" t="str">
        <f>IF(ISBLANK('P3.Comprensible'!D127),"",'P3.Comprensible'!D127)</f>
        <v/>
      </c>
      <c r="AC51" s="174" t="str">
        <f>IF(ISBLANK('P3.Comprensible'!D165),"",'P3.Comprensible'!D165)</f>
        <v/>
      </c>
      <c r="AD51" s="174" t="str">
        <f>IF(ISBLANK('P3.Comprensible'!D279),"",'P3.Comprensible'!D279)</f>
        <v/>
      </c>
      <c r="AE51" s="174" t="str">
        <f>IF(ISBLANK('P3.Comprensible'!D317),"",'P3.Comprensible'!D317)</f>
        <v/>
      </c>
      <c r="AF51" s="174" t="str">
        <f>IF(ISBLANK('P4.Robusto'!D51),"",'P4.Robusto'!D51)</f>
        <v/>
      </c>
      <c r="AG51" s="174" t="str">
        <f>IF(ISBLANK('P4.Robusto'!D89),"",'P4.Robusto'!D89)</f>
        <v/>
      </c>
      <c r="AH51" s="125"/>
      <c r="AI51" s="38"/>
      <c r="AJ51" s="38"/>
      <c r="AK51" s="38"/>
    </row>
    <row r="52" spans="1:37" ht="20.5">
      <c r="A52" s="38"/>
      <c r="B52" s="172" t="str">
        <f>IF( ISBLANK('03.Muestra'!$C41),"",'03.Muestra'!$C41)</f>
        <v/>
      </c>
      <c r="C52" s="173" t="str">
        <f>IF( ISBLANK('03.Muestra'!$E41),"",'03.Muestra'!$E41)</f>
        <v/>
      </c>
      <c r="D52" s="174" t="str">
        <f>IF(ISBLANK('P1.Perceptible'!D52),"",'P1.Perceptible'!D52)</f>
        <v/>
      </c>
      <c r="E52" s="174" t="str">
        <f>IF(ISBLANK('P1.Perceptible'!D90),"",'P1.Perceptible'!D90)</f>
        <v/>
      </c>
      <c r="F52" s="174" t="str">
        <f>IF(ISBLANK('P1.Perceptible'!D128),"",'P1.Perceptible'!D128)</f>
        <v/>
      </c>
      <c r="G52" s="174" t="str">
        <f>IF(ISBLANK('P1.Perceptible'!D166),"",'P1.Perceptible'!D166)</f>
        <v/>
      </c>
      <c r="H52" s="174" t="str">
        <f>IF(ISBLANK('P1.Perceptible'!D280),"",'P1.Perceptible'!D280)</f>
        <v/>
      </c>
      <c r="I52" s="174" t="str">
        <f>IF(ISBLANK('P1.Perceptible'!D318),"",'P1.Perceptible'!D318)</f>
        <v/>
      </c>
      <c r="J52" s="174" t="str">
        <f>IF(ISBLANK('P1.Perceptible'!D356),"",'P1.Perceptible'!D356)</f>
        <v/>
      </c>
      <c r="K52" s="174" t="str">
        <f>IF(ISBLANK('P1.Perceptible'!D470),"",'P1.Perceptible'!D470)</f>
        <v/>
      </c>
      <c r="L52" s="174" t="str">
        <f>IF(ISBLANK('P1.Perceptible'!D508),"",'P1.Perceptible'!D508)</f>
        <v/>
      </c>
      <c r="M52" s="174" t="str">
        <f>IF(ISBLANK('P2.Operable'!D52),"",'P2.Operable'!D52)</f>
        <v/>
      </c>
      <c r="N52" s="174" t="str">
        <f>IF(ISBLANK('P2.Operable'!D90),"",'P2.Operable'!D90)</f>
        <v/>
      </c>
      <c r="O52" s="174" t="str">
        <f>IF(ISBLANK('P2.Operable'!D128),"",'P2.Operable'!D128)</f>
        <v/>
      </c>
      <c r="P52" s="174" t="str">
        <f>IF(ISBLANK('P2.Operable'!D166),"",'P2.Operable'!D166)</f>
        <v/>
      </c>
      <c r="Q52" s="174" t="str">
        <f>IF(ISBLANK('P2.Operable'!D204),"",'P2.Operable'!D204)</f>
        <v/>
      </c>
      <c r="R52" s="174" t="str">
        <f>IF(ISBLANK('P2.Operable'!D242),"",'P2.Operable'!D242)</f>
        <v/>
      </c>
      <c r="S52" s="174" t="str">
        <f>IF(ISBLANK('P2.Operable'!D280),"",'P2.Operable'!D280)</f>
        <v/>
      </c>
      <c r="T52" s="174" t="str">
        <f>IF(ISBLANK('P2.Operable'!D318),"",'P2.Operable'!D318)</f>
        <v/>
      </c>
      <c r="U52" s="174" t="str">
        <f>IF(ISBLANK('P2.Operable'!D356),"",'P2.Operable'!D356)</f>
        <v/>
      </c>
      <c r="V52" s="174" t="str">
        <f>IF(ISBLANK('P2.Operable'!D394),"",'P2.Operable'!D394)</f>
        <v/>
      </c>
      <c r="W52" s="174" t="str">
        <f>IF(ISBLANK('P2.Operable'!D546),"",'P2.Operable'!D546)</f>
        <v/>
      </c>
      <c r="X52" s="174" t="str">
        <f>IF(ISBLANK('P2.Operable'!D584),"",'P2.Operable'!D584)</f>
        <v/>
      </c>
      <c r="Y52" s="174" t="str">
        <f>IF(ISBLANK('P2.Operable'!D622),"",'P2.Operable'!D622)</f>
        <v/>
      </c>
      <c r="Z52" s="174" t="str">
        <f>IF(ISBLANK('P2.Operable'!D660),"",'P2.Operable'!D660)</f>
        <v/>
      </c>
      <c r="AA52" s="174" t="str">
        <f>IF(ISBLANK('P3.Comprensible'!D52),"",'P3.Comprensible'!D52)</f>
        <v/>
      </c>
      <c r="AB52" s="174" t="str">
        <f>IF(ISBLANK('P3.Comprensible'!D128),"",'P3.Comprensible'!D128)</f>
        <v/>
      </c>
      <c r="AC52" s="174" t="str">
        <f>IF(ISBLANK('P3.Comprensible'!D166),"",'P3.Comprensible'!D166)</f>
        <v/>
      </c>
      <c r="AD52" s="174" t="str">
        <f>IF(ISBLANK('P3.Comprensible'!D280),"",'P3.Comprensible'!D280)</f>
        <v/>
      </c>
      <c r="AE52" s="174" t="str">
        <f>IF(ISBLANK('P3.Comprensible'!D318),"",'P3.Comprensible'!D318)</f>
        <v/>
      </c>
      <c r="AF52" s="174" t="str">
        <f>IF(ISBLANK('P4.Robusto'!D52),"",'P4.Robusto'!D52)</f>
        <v/>
      </c>
      <c r="AG52" s="174" t="str">
        <f>IF(ISBLANK('P4.Robusto'!D90),"",'P4.Robusto'!D90)</f>
        <v/>
      </c>
      <c r="AH52" s="125"/>
      <c r="AI52" s="38"/>
      <c r="AJ52" s="38"/>
      <c r="AK52" s="38"/>
    </row>
    <row r="53" spans="1:37" ht="20.5">
      <c r="A53" s="38"/>
      <c r="B53" s="172" t="str">
        <f>IF( ISBLANK('03.Muestra'!$C42),"",'03.Muestra'!$C42)</f>
        <v/>
      </c>
      <c r="C53" s="173" t="str">
        <f>IF( ISBLANK('03.Muestra'!$E42),"",'03.Muestra'!$E42)</f>
        <v/>
      </c>
      <c r="D53" s="174" t="str">
        <f>IF(ISBLANK('P1.Perceptible'!D53),"",'P1.Perceptible'!D53)</f>
        <v/>
      </c>
      <c r="E53" s="174" t="str">
        <f>IF(ISBLANK('P1.Perceptible'!D91),"",'P1.Perceptible'!D91)</f>
        <v/>
      </c>
      <c r="F53" s="174" t="str">
        <f>IF(ISBLANK('P1.Perceptible'!D129),"",'P1.Perceptible'!D129)</f>
        <v/>
      </c>
      <c r="G53" s="174" t="str">
        <f>IF(ISBLANK('P1.Perceptible'!D167),"",'P1.Perceptible'!D167)</f>
        <v/>
      </c>
      <c r="H53" s="174" t="str">
        <f>IF(ISBLANK('P1.Perceptible'!D281),"",'P1.Perceptible'!D281)</f>
        <v/>
      </c>
      <c r="I53" s="174" t="str">
        <f>IF(ISBLANK('P1.Perceptible'!D319),"",'P1.Perceptible'!D319)</f>
        <v/>
      </c>
      <c r="J53" s="174" t="str">
        <f>IF(ISBLANK('P1.Perceptible'!D357),"",'P1.Perceptible'!D357)</f>
        <v/>
      </c>
      <c r="K53" s="174" t="str">
        <f>IF(ISBLANK('P1.Perceptible'!D471),"",'P1.Perceptible'!D471)</f>
        <v/>
      </c>
      <c r="L53" s="174" t="str">
        <f>IF(ISBLANK('P1.Perceptible'!D509),"",'P1.Perceptible'!D509)</f>
        <v/>
      </c>
      <c r="M53" s="174" t="str">
        <f>IF(ISBLANK('P2.Operable'!D53),"",'P2.Operable'!D53)</f>
        <v/>
      </c>
      <c r="N53" s="174" t="str">
        <f>IF(ISBLANK('P2.Operable'!D91),"",'P2.Operable'!D91)</f>
        <v/>
      </c>
      <c r="O53" s="174" t="str">
        <f>IF(ISBLANK('P2.Operable'!D129),"",'P2.Operable'!D129)</f>
        <v/>
      </c>
      <c r="P53" s="174" t="str">
        <f>IF(ISBLANK('P2.Operable'!D167),"",'P2.Operable'!D167)</f>
        <v/>
      </c>
      <c r="Q53" s="174" t="str">
        <f>IF(ISBLANK('P2.Operable'!D205),"",'P2.Operable'!D205)</f>
        <v/>
      </c>
      <c r="R53" s="174" t="str">
        <f>IF(ISBLANK('P2.Operable'!D243),"",'P2.Operable'!D243)</f>
        <v/>
      </c>
      <c r="S53" s="174" t="str">
        <f>IF(ISBLANK('P2.Operable'!D281),"",'P2.Operable'!D281)</f>
        <v/>
      </c>
      <c r="T53" s="174" t="str">
        <f>IF(ISBLANK('P2.Operable'!D319),"",'P2.Operable'!D319)</f>
        <v/>
      </c>
      <c r="U53" s="174" t="str">
        <f>IF(ISBLANK('P2.Operable'!D357),"",'P2.Operable'!D357)</f>
        <v/>
      </c>
      <c r="V53" s="174" t="str">
        <f>IF(ISBLANK('P2.Operable'!D395),"",'P2.Operable'!D395)</f>
        <v/>
      </c>
      <c r="W53" s="174" t="str">
        <f>IF(ISBLANK('P2.Operable'!D547),"",'P2.Operable'!D547)</f>
        <v/>
      </c>
      <c r="X53" s="174" t="str">
        <f>IF(ISBLANK('P2.Operable'!D585),"",'P2.Operable'!D585)</f>
        <v/>
      </c>
      <c r="Y53" s="174" t="str">
        <f>IF(ISBLANK('P2.Operable'!D623),"",'P2.Operable'!D623)</f>
        <v/>
      </c>
      <c r="Z53" s="174" t="str">
        <f>IF(ISBLANK('P2.Operable'!D661),"",'P2.Operable'!D661)</f>
        <v/>
      </c>
      <c r="AA53" s="174" t="str">
        <f>IF(ISBLANK('P3.Comprensible'!D53),"",'P3.Comprensible'!D53)</f>
        <v/>
      </c>
      <c r="AB53" s="174" t="str">
        <f>IF(ISBLANK('P3.Comprensible'!D129),"",'P3.Comprensible'!D129)</f>
        <v/>
      </c>
      <c r="AC53" s="174" t="str">
        <f>IF(ISBLANK('P3.Comprensible'!D167),"",'P3.Comprensible'!D167)</f>
        <v/>
      </c>
      <c r="AD53" s="174" t="str">
        <f>IF(ISBLANK('P3.Comprensible'!D281),"",'P3.Comprensible'!D281)</f>
        <v/>
      </c>
      <c r="AE53" s="174" t="str">
        <f>IF(ISBLANK('P3.Comprensible'!D319),"",'P3.Comprensible'!D319)</f>
        <v/>
      </c>
      <c r="AF53" s="174" t="str">
        <f>IF(ISBLANK('P4.Robusto'!D53),"",'P4.Robusto'!D53)</f>
        <v/>
      </c>
      <c r="AG53" s="174" t="str">
        <f>IF(ISBLANK('P4.Robusto'!D91),"",'P4.Robusto'!D91)</f>
        <v/>
      </c>
      <c r="AH53" s="125"/>
      <c r="AI53" s="38"/>
      <c r="AJ53" s="38"/>
      <c r="AK53" s="38"/>
    </row>
    <row r="54" spans="1:37" ht="13">
      <c r="A54" s="38"/>
      <c r="B54" s="175"/>
      <c r="C54" s="176" t="s">
        <v>174</v>
      </c>
      <c r="D54" s="177"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7"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7"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7"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7"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7"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7"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7"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7"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7"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NO CONFORME</v>
      </c>
      <c r="N54" s="177"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7"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7"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7"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7"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7"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7"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7"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7"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7"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7"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7"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7"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7"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7"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7"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CONFORME</v>
      </c>
      <c r="AD54" s="177"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7"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CONFORME</v>
      </c>
      <c r="AF54" s="177"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CONFORME</v>
      </c>
      <c r="AG54" s="177"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Páginal principal</v>
      </c>
      <c r="C60" s="123" t="str">
        <f>IF( ISBLANK('03.Muestra'!$E8),"",'03.Muestra'!$E8)</f>
        <v>https://www.comunidad.madrid/transparencia</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Falla</v>
      </c>
      <c r="J60" s="124" t="str">
        <f>IF( ISBLANK('P1.Perceptible'!D589),"",'P1.Perceptible'!D589)</f>
        <v>Pasa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Qué es transparencia</v>
      </c>
      <c r="C61" s="123" t="str">
        <f>IF( ISBLANK('03.Muestra'!$E9),"",'03.Muestra'!$E9)</f>
        <v>https://www.comunidad.madrid/transparencia/que-es-transparencia</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Falla</v>
      </c>
      <c r="J61" s="124" t="str">
        <f>IF( ISBLANK('P1.Perceptible'!D590),"",'P1.Perceptible'!D590)</f>
        <v>Pasa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Registro de solicitudes</v>
      </c>
      <c r="C62" s="123" t="str">
        <f>IF( ISBLANK('03.Muestra'!$E10),"",'03.Muestra'!$E10)</f>
        <v>https://www.comunidad.madrid/transparencia/registro-solicitudes-y-reclamaciones-ambito-transparencia</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N/A</v>
      </c>
      <c r="H62" s="124" t="str">
        <f>IF( ISBLANK('P1.Perceptible'!D515),"",'P1.Perceptible'!D515)</f>
        <v>Pasa</v>
      </c>
      <c r="I62" s="124" t="str">
        <f>IF( ISBLANK('P1.Perceptible'!D553),"",'P1.Perceptible'!D553)</f>
        <v>Falla</v>
      </c>
      <c r="J62" s="124" t="str">
        <f>IF( ISBLANK('P1.Perceptible'!D591),"",'P1.Perceptible'!D591)</f>
        <v>Pasa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Falla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Institución y funcionamiento</v>
      </c>
      <c r="C63" s="123" t="str">
        <f>IF( ISBLANK('03.Muestra'!$E11),"",'03.Muestra'!$E11)</f>
        <v>https://www.comunidad.madrid/transparencia/institucion-y-su-funcionamiento</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Pasa</v>
      </c>
      <c r="I63" s="124" t="str">
        <f>IF( ISBLANK('P1.Perceptible'!D554),"",'P1.Perceptible'!D554)</f>
        <v>Falla</v>
      </c>
      <c r="J63" s="124" t="str">
        <f>IF( ISBLANK('P1.Perceptible'!D592),"",'P1.Perceptible'!D592)</f>
        <v>Pasa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Relaciones sindicales</v>
      </c>
      <c r="C64" s="123" t="str">
        <f>IF( ISBLANK('03.Muestra'!$E12),"",'03.Muestra'!$E12)</f>
        <v>https://www.comunidad.madrid/transparencia/relaciones-sindicales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Falla</v>
      </c>
      <c r="J64" s="124" t="str">
        <f>IF( ISBLANK('P1.Perceptible'!D593),"",'P1.Perceptible'!D593)</f>
        <v>Pasa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Falla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Procedimientos y Servicios</v>
      </c>
      <c r="C65" s="123" t="str">
        <f>IF( ISBLANK('03.Muestra'!$E13),"",'03.Muestra'!$E13)</f>
        <v>https://www.comunidad.madrid/transparencia/inventario-procedimientos-y-servicios-comunidad</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Falla</v>
      </c>
      <c r="J65" s="124" t="str">
        <f>IF( ISBLANK('P1.Perceptible'!D594),"",'P1.Perceptible'!D594)</f>
        <v>Pasa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Falla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Cartas de servicios</v>
      </c>
      <c r="C66" s="123" t="str">
        <f>IF( ISBLANK('03.Muestra'!$E14),"",'03.Muestra'!$E14)</f>
        <v>https://www.comunidad.madrid/transparencia/servicios-procedimientos/cartas-servicios</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Falla</v>
      </c>
      <c r="J66" s="124" t="str">
        <f>IF( ISBLANK('P1.Perceptible'!D595),"",'P1.Perceptible'!D595)</f>
        <v>Pasa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Presupuestos</v>
      </c>
      <c r="C67" s="123" t="str">
        <f>IF( ISBLANK('03.Muestra'!$E15),"",'03.Muestra'!$E15)</f>
        <v>https://www.comunidad.madrid/transparencia/presupuestos-0</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N/A</v>
      </c>
      <c r="H67" s="124" t="str">
        <f>IF( ISBLANK('P1.Perceptible'!D520),"",'P1.Perceptible'!D520)</f>
        <v>Pasa</v>
      </c>
      <c r="I67" s="124" t="str">
        <f>IF( ISBLANK('P1.Perceptible'!D558),"",'P1.Perceptible'!D558)</f>
        <v>Falla</v>
      </c>
      <c r="J67" s="124" t="str">
        <f>IF( ISBLANK('P1.Perceptible'!D596),"",'P1.Perceptible'!D596)</f>
        <v>Pasa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Falla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Datos estadísticos</v>
      </c>
      <c r="C68" s="123" t="str">
        <f>IF( ISBLANK('03.Muestra'!$E16),"",'03.Muestra'!$E16)</f>
        <v>https://www.comunidad.madrid/transparencia/presupuestos-contratos-subvenciones/datos-estadisticos</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N/A</v>
      </c>
      <c r="H68" s="124" t="str">
        <f>IF( ISBLANK('P1.Perceptible'!D521),"",'P1.Perceptible'!D521)</f>
        <v>Pasa</v>
      </c>
      <c r="I68" s="124" t="str">
        <f>IF( ISBLANK('P1.Perceptible'!D559),"",'P1.Perceptible'!D559)</f>
        <v>Falla</v>
      </c>
      <c r="J68" s="124" t="str">
        <f>IF( ISBLANK('P1.Perceptible'!D597),"",'P1.Perceptible'!D597)</f>
        <v>Pasa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Falla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Financiación y tributos</v>
      </c>
      <c r="C69" s="123" t="str">
        <f>IF( ISBLANK('03.Muestra'!$E17),"",'03.Muestra'!$E17)</f>
        <v>https://www.comunidad.madrid/transparencia/financiacion-y-tributos-0</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Falla</v>
      </c>
      <c r="J69" s="124" t="str">
        <f>IF( ISBLANK('P1.Perceptible'!D598),"",'P1.Perceptible'!D598)</f>
        <v>Pasa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Consulta pública</v>
      </c>
      <c r="C70" s="123" t="str">
        <f>IF( ISBLANK('03.Muestra'!$E18),"",'03.Muestra'!$E18)</f>
        <v>https://www.comunidad.madrid/transparencia/normativa-planificacion/consulta-publica</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Falla</v>
      </c>
      <c r="J70" s="124" t="str">
        <f>IF( ISBLANK('P1.Perceptible'!D599),"",'P1.Perceptible'!D599)</f>
        <v>Pasa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Falla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5">
      <c r="A71" s="38"/>
      <c r="B71" s="122" t="str">
        <f>IF( ISBLANK('03.Muestra'!$C19),"",'03.Muestra'!$C19)</f>
        <v>Plan normativo</v>
      </c>
      <c r="C71" s="123" t="str">
        <f>IF( ISBLANK('03.Muestra'!$E19),"",'03.Muestra'!$E19)</f>
        <v>https://www.comunidad.madrid/transparencia/plan-normativo</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N/A</v>
      </c>
      <c r="H71" s="124" t="str">
        <f>IF( ISBLANK('P1.Perceptible'!D524),"",'P1.Perceptible'!D524)</f>
        <v>Pasa</v>
      </c>
      <c r="I71" s="124" t="str">
        <f>IF( ISBLANK('P1.Perceptible'!D562),"",'P1.Perceptible'!D562)</f>
        <v>Falla</v>
      </c>
      <c r="J71" s="124" t="str">
        <f>IF( ISBLANK('P1.Perceptible'!D600),"",'P1.Perceptible'!D600)</f>
        <v>Pasa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5">
      <c r="A72" s="38"/>
      <c r="B72" s="122" t="str">
        <f>IF( ISBLANK('03.Muestra'!$C20),"",'03.Muestra'!$C20)</f>
        <v>Ordenación</v>
      </c>
      <c r="C72" s="123" t="str">
        <f>IF( ISBLANK('03.Muestra'!$E20),"",'03.Muestra'!$E20)</f>
        <v>https://www.comunidad.madrid/transparencia/informacion-materia-ordenacion-del-territorio</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Falla</v>
      </c>
      <c r="J72" s="124" t="str">
        <f>IF( ISBLANK('P1.Perceptible'!D601),"",'P1.Perceptible'!D601)</f>
        <v>Pasa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5">
      <c r="A73" s="38"/>
      <c r="B73" s="122" t="str">
        <f>IF( ISBLANK('03.Muestra'!$C21),"",'03.Muestra'!$C21)</f>
        <v>Aviso legal</v>
      </c>
      <c r="C73" s="123" t="str">
        <f>IF( ISBLANK('03.Muestra'!$E21),"",'03.Muestra'!$E21)</f>
        <v>https://www.comunidad.madrid/transparencia/aviso-legal</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Falla</v>
      </c>
      <c r="J73" s="124" t="str">
        <f>IF( ISBLANK('P1.Perceptible'!D602),"",'P1.Perceptible'!D602)</f>
        <v>Pasa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5">
      <c r="A74" s="38"/>
      <c r="B74" s="122" t="str">
        <f>IF( ISBLANK('03.Muestra'!$C22),"",'03.Muestra'!$C22)</f>
        <v/>
      </c>
      <c r="C74" s="123" t="str">
        <f>IF( ISBLANK('03.Muestra'!$E22),"",'03.Muestra'!$E22)</f>
        <v/>
      </c>
      <c r="D74" s="124" t="str">
        <f>IF( ISBLANK('P1.Perceptible'!D185),"",'P1.Perceptible'!D185)</f>
        <v/>
      </c>
      <c r="E74" s="124" t="str">
        <f>IF( ISBLANK('P1.Perceptible'!D223),"",'P1.Perceptible'!D223)</f>
        <v/>
      </c>
      <c r="F74" s="124" t="str">
        <f>IF( ISBLANK('P1.Perceptible'!D375),"",'P1.Perceptible'!D375)</f>
        <v/>
      </c>
      <c r="G74" s="124" t="str">
        <f>IF( ISBLANK('P1.Perceptible'!D413),"",'P1.Perceptible'!D413)</f>
        <v/>
      </c>
      <c r="H74" s="124" t="str">
        <f>IF( ISBLANK('P1.Perceptible'!D527),"",'P1.Perceptible'!D527)</f>
        <v/>
      </c>
      <c r="I74" s="124" t="str">
        <f>IF( ISBLANK('P1.Perceptible'!D565),"",'P1.Perceptible'!D565)</f>
        <v/>
      </c>
      <c r="J74" s="124" t="str">
        <f>IF( ISBLANK('P1.Perceptible'!D603),"",'P1.Perceptible'!D603)</f>
        <v/>
      </c>
      <c r="K74" s="124" t="str">
        <f>IF( ISBLANK('P1.Perceptible'!D641),"",'P1.Perceptible'!D641)</f>
        <v/>
      </c>
      <c r="L74" s="124" t="str">
        <f>IF( ISBLANK('P1.Perceptible'!D679),"",'P1.Perceptible'!D679)</f>
        <v/>
      </c>
      <c r="M74" s="124" t="str">
        <f>IF( ISBLANK('P1.Perceptible'!D717),"",'P1.Perceptible'!D717)</f>
        <v/>
      </c>
      <c r="N74" s="124" t="str">
        <f>IF( ISBLANK('P1.Perceptible'!D755),"",'P1.Perceptible'!D755)</f>
        <v/>
      </c>
      <c r="O74" s="124" t="str">
        <f>IF( ISBLANK('P2.Operable'!D413),"",'P2.Operable'!D413)</f>
        <v/>
      </c>
      <c r="P74" s="124" t="str">
        <f>IF( ISBLANK('P2.Operable'!D451),"",'P2.Operable'!D451)</f>
        <v/>
      </c>
      <c r="Q74" s="124" t="str">
        <f>IF( ISBLANK('P2.Operable'!D489),"",'P2.Operable'!D489)</f>
        <v/>
      </c>
      <c r="R74" s="124" t="str">
        <f>IF( ISBLANK('P3.Comprensible'!D71),"",'P3.Comprensible'!D71)</f>
        <v/>
      </c>
      <c r="S74" s="124" t="str">
        <f>IF( ISBLANK('P3.Comprensible'!D185),"",'P3.Comprensible'!D185)</f>
        <v/>
      </c>
      <c r="T74" s="124" t="str">
        <f>IF( ISBLANK('P3.Comprensible'!D223),"",'P3.Comprensible'!D223)</f>
        <v/>
      </c>
      <c r="U74" s="124" t="str">
        <f>IF( ISBLANK('P3.Comprensible'!D337),"",'P3.Comprensible'!D337)</f>
        <v/>
      </c>
      <c r="V74" s="124" t="str">
        <f>IF( ISBLANK('P3.Comprensible'!D375),"",'P3.Comprensible'!D375)</f>
        <v/>
      </c>
      <c r="W74" s="124" t="str">
        <f>IF(ISBLANK('P4.Robusto'!D109),"",'P4.Robusto'!D109)</f>
        <v/>
      </c>
      <c r="X74" s="40"/>
      <c r="Y74" s="38"/>
      <c r="Z74" s="38"/>
      <c r="AA74" s="38"/>
      <c r="AB74" s="38"/>
      <c r="AC74" s="38"/>
      <c r="AD74" s="38"/>
      <c r="AE74" s="38"/>
      <c r="AF74" s="38"/>
      <c r="AG74" s="38"/>
      <c r="AH74" s="38"/>
      <c r="AI74" s="38"/>
      <c r="AJ74" s="38"/>
      <c r="AK74" s="38"/>
    </row>
    <row r="75" spans="1:37" ht="20.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N/A</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NO 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CONFORME</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NO 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06BA34-CEEC-46EC-938E-D225B0990E96}">
  <ds:schemaRefs>
    <ds:schemaRef ds:uri="http://purl.org/dc/elements/1.1/"/>
    <ds:schemaRef ds:uri="http://schemas.microsoft.com/office/2006/metadata/properties"/>
    <ds:schemaRef ds:uri="6b44be04-4f4f-4ad5-8583-fc6cfe787cf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21571d5-3833-4eca-ab37-b93b1002fb53"/>
    <ds:schemaRef ds:uri="http://www.w3.org/XML/1998/namespace"/>
    <ds:schemaRef ds:uri="http://purl.org/dc/dcmitype/"/>
  </ds:schemaRefs>
</ds:datastoreItem>
</file>

<file path=customXml/itemProps2.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3.xml><?xml version="1.0" encoding="utf-8"?>
<ds:datastoreItem xmlns:ds="http://schemas.openxmlformats.org/officeDocument/2006/customXml" ds:itemID="{B4719AAD-8367-46D7-AC9B-21F2B5A47451}">
  <ds:schemaRefs>
    <ds:schemaRef ds:uri="http://schemas.microsoft.com/sharepoint/events"/>
  </ds:schemaRefs>
</ds:datastoreItem>
</file>

<file path=customXml/itemProps4.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2026-06-25T06:20:14Z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