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ac\hac\SJERO013\GRP\Analisis\0_5 INFORMACION_ASAMBLEA\Art. 122.4 EMPRESAS\2024\Trim 3\WEB\Comprobaciones DSI\"/>
    </mc:Choice>
  </mc:AlternateContent>
  <bookViews>
    <workbookView xWindow="0" yWindow="0" windowWidth="12750" windowHeight="11370" tabRatio="992"/>
  </bookViews>
  <sheets>
    <sheet name="índice" sheetId="1" r:id="rId1"/>
    <sheet name="AG. CIBERSEGURIDAD" sheetId="29" r:id="rId2"/>
    <sheet name="AMAPAD" sheetId="23" r:id="rId3"/>
    <sheet name="AG. ADM.DIGITAL" sheetId="2" r:id="rId4"/>
    <sheet name="AIECSIASV" sheetId="3" r:id="rId5"/>
    <sheet name="ALCALINGUA" sheetId="5" r:id="rId6"/>
    <sheet name="CYII" sheetId="7" r:id="rId7"/>
    <sheet name="CYII, S.A." sheetId="8" r:id="rId8"/>
    <sheet name="CANAL Extensia" sheetId="6" r:id="rId9"/>
    <sheet name="CANAL Gest. Lanzarote" sheetId="24" r:id="rId10"/>
    <sheet name="CTC" sheetId="9" r:id="rId11"/>
    <sheet name="CRUSA" sheetId="25" r:id="rId12"/>
    <sheet name="HOSP.FUENLABRADA" sheetId="26" r:id="rId13"/>
    <sheet name="HOSP.ALCORCÓN" sheetId="11" r:id="rId14"/>
    <sheet name="MADRID ACTIVA" sheetId="27" r:id="rId15"/>
    <sheet name="MADRID CULTURA Y TURISMO" sheetId="12" r:id="rId16"/>
    <sheet name="METRO" sheetId="13" r:id="rId17"/>
    <sheet name="PLANIFICA MADRID" sheetId="14" r:id="rId18"/>
    <sheet name="RTVM" sheetId="28" r:id="rId19"/>
    <sheet name="U.C.RADIODIAGNÓSTICO" sheetId="16" r:id="rId20"/>
    <sheet name="UNIVERSITAS XXI" sheetId="15" r:id="rId21"/>
  </sheets>
  <definedNames>
    <definedName name="_xlnm._FilterDatabase" localSheetId="0" hidden="1">índice!$A$3:$E$3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6" i="11" l="1"/>
  <c r="D71" i="11" s="1"/>
  <c r="C66" i="11"/>
  <c r="C71" i="11" s="1"/>
  <c r="C65" i="11" s="1"/>
  <c r="D64" i="11"/>
  <c r="C64" i="11"/>
  <c r="D58" i="11"/>
  <c r="C58" i="11"/>
  <c r="D45" i="11"/>
  <c r="C45" i="11"/>
  <c r="D42" i="11"/>
  <c r="D54" i="11" s="1"/>
  <c r="C42" i="11"/>
  <c r="C54" i="11" s="1"/>
  <c r="C39" i="11"/>
  <c r="C38" i="11" s="1"/>
  <c r="C41" i="11" s="1"/>
  <c r="C55" i="11" s="1"/>
  <c r="C57" i="11" s="1"/>
  <c r="D38" i="11"/>
  <c r="D34" i="11"/>
  <c r="C34" i="11"/>
  <c r="D26" i="11"/>
  <c r="C26" i="11"/>
  <c r="D22" i="11"/>
  <c r="C22" i="11"/>
  <c r="D13" i="11"/>
  <c r="C13" i="11"/>
  <c r="C12" i="11"/>
  <c r="D10" i="11"/>
  <c r="D7" i="11" s="1"/>
  <c r="D41" i="11" s="1"/>
  <c r="D55" i="11" s="1"/>
  <c r="D57" i="11" s="1"/>
  <c r="C10" i="11"/>
  <c r="C7" i="11"/>
  <c r="C6" i="11" l="1"/>
  <c r="C77" i="11"/>
  <c r="D65" i="11"/>
  <c r="D72" i="11"/>
  <c r="D77" i="11" s="1"/>
  <c r="D6" i="11"/>
  <c r="C72" i="11"/>
  <c r="D59" i="15" l="1"/>
  <c r="C59" i="15"/>
  <c r="D47" i="15"/>
  <c r="C47" i="15"/>
  <c r="C55" i="15" s="1"/>
  <c r="D44" i="15"/>
  <c r="D55" i="15" s="1"/>
  <c r="C44" i="15"/>
  <c r="D40" i="15"/>
  <c r="C40" i="15"/>
  <c r="D35" i="15"/>
  <c r="C35" i="15"/>
  <c r="D31" i="15"/>
  <c r="C31" i="15"/>
  <c r="D30" i="15"/>
  <c r="C30" i="15"/>
  <c r="D24" i="15"/>
  <c r="C24" i="15"/>
  <c r="D19" i="15"/>
  <c r="C19" i="15"/>
  <c r="D15" i="15"/>
  <c r="C15" i="15"/>
  <c r="D12" i="15"/>
  <c r="C12" i="15"/>
  <c r="D7" i="15"/>
  <c r="D43" i="15" s="1"/>
  <c r="D56" i="15" s="1"/>
  <c r="D58" i="15" s="1"/>
  <c r="C7" i="15"/>
  <c r="C43" i="15" s="1"/>
  <c r="C56" i="15" s="1"/>
  <c r="C58" i="15" s="1"/>
  <c r="C61" i="15" l="1"/>
  <c r="C3" i="15"/>
  <c r="D3" i="15"/>
  <c r="D61" i="15"/>
  <c r="D59" i="25" l="1"/>
  <c r="C59" i="25"/>
  <c r="D47" i="25"/>
  <c r="C47" i="25"/>
  <c r="D44" i="25"/>
  <c r="D55" i="25" s="1"/>
  <c r="C44" i="25"/>
  <c r="C55" i="25" s="1"/>
  <c r="D40" i="25"/>
  <c r="C40" i="25"/>
  <c r="D35" i="25"/>
  <c r="C35" i="25"/>
  <c r="D31" i="25"/>
  <c r="C31" i="25"/>
  <c r="D30" i="25"/>
  <c r="C30" i="25"/>
  <c r="D24" i="25"/>
  <c r="C24" i="25"/>
  <c r="D19" i="25"/>
  <c r="C19" i="25"/>
  <c r="D15" i="25"/>
  <c r="D43" i="25" s="1"/>
  <c r="D56" i="25" s="1"/>
  <c r="D58" i="25" s="1"/>
  <c r="C15" i="25"/>
  <c r="C43" i="25" s="1"/>
  <c r="C56" i="25" s="1"/>
  <c r="C58" i="25" s="1"/>
  <c r="D12" i="25"/>
  <c r="C12" i="25"/>
  <c r="D7" i="25"/>
  <c r="C7" i="25"/>
  <c r="C3" i="25" l="1"/>
  <c r="C61" i="25"/>
  <c r="D3" i="25"/>
  <c r="D61" i="25"/>
  <c r="D59" i="9" l="1"/>
  <c r="C59" i="9"/>
  <c r="D47" i="9"/>
  <c r="C47" i="9"/>
  <c r="D44" i="9"/>
  <c r="D55" i="9" s="1"/>
  <c r="C44" i="9"/>
  <c r="C55" i="9" s="1"/>
  <c r="D40" i="9"/>
  <c r="C40" i="9"/>
  <c r="D35" i="9"/>
  <c r="D30" i="9" s="1"/>
  <c r="C35" i="9"/>
  <c r="D31" i="9"/>
  <c r="C31" i="9"/>
  <c r="C30" i="9"/>
  <c r="D24" i="9"/>
  <c r="C24" i="9"/>
  <c r="D19" i="9"/>
  <c r="C19" i="9"/>
  <c r="D15" i="9"/>
  <c r="C15" i="9"/>
  <c r="D12" i="9"/>
  <c r="C12" i="9"/>
  <c r="D7" i="9"/>
  <c r="C7" i="9"/>
  <c r="C43" i="9" s="1"/>
  <c r="C56" i="9" s="1"/>
  <c r="C58" i="9" s="1"/>
  <c r="C3" i="9" l="1"/>
  <c r="C61" i="9"/>
  <c r="D43" i="9"/>
  <c r="D56" i="9" s="1"/>
  <c r="D58" i="9" s="1"/>
  <c r="D3" i="9" l="1"/>
  <c r="D61" i="9"/>
  <c r="D59" i="8" l="1"/>
  <c r="C59" i="8"/>
  <c r="D47" i="8"/>
  <c r="C47" i="8"/>
  <c r="D44" i="8"/>
  <c r="D55" i="8" s="1"/>
  <c r="C44" i="8"/>
  <c r="C55" i="8" s="1"/>
  <c r="D43" i="8"/>
  <c r="D56" i="8" s="1"/>
  <c r="D58" i="8" s="1"/>
  <c r="D40" i="8"/>
  <c r="C40" i="8"/>
  <c r="D35" i="8"/>
  <c r="C35" i="8"/>
  <c r="D32" i="8"/>
  <c r="D31" i="8"/>
  <c r="C31" i="8"/>
  <c r="D30" i="8"/>
  <c r="C30" i="8"/>
  <c r="D24" i="8"/>
  <c r="C24" i="8"/>
  <c r="D19" i="8"/>
  <c r="C19" i="8"/>
  <c r="D15" i="8"/>
  <c r="C15" i="8"/>
  <c r="D12" i="8"/>
  <c r="C12" i="8"/>
  <c r="D7" i="8"/>
  <c r="C7" i="8"/>
  <c r="C43" i="8" s="1"/>
  <c r="C56" i="8" s="1"/>
  <c r="C58" i="8" s="1"/>
  <c r="C3" i="8" l="1"/>
  <c r="C61" i="8"/>
  <c r="D3" i="8"/>
  <c r="D61" i="8"/>
  <c r="D59" i="7" l="1"/>
  <c r="C59" i="7"/>
  <c r="D47" i="7"/>
  <c r="C47" i="7"/>
  <c r="D44" i="7"/>
  <c r="D55" i="7" s="1"/>
  <c r="C44" i="7"/>
  <c r="C55" i="7" s="1"/>
  <c r="D40" i="7"/>
  <c r="C40" i="7"/>
  <c r="D35" i="7"/>
  <c r="D30" i="7" s="1"/>
  <c r="C35" i="7"/>
  <c r="D31" i="7"/>
  <c r="C31" i="7"/>
  <c r="C30" i="7"/>
  <c r="D24" i="7"/>
  <c r="C24" i="7"/>
  <c r="D19" i="7"/>
  <c r="C19" i="7"/>
  <c r="D15" i="7"/>
  <c r="C15" i="7"/>
  <c r="C43" i="7" s="1"/>
  <c r="C56" i="7" s="1"/>
  <c r="C58" i="7" s="1"/>
  <c r="D12" i="7"/>
  <c r="C12" i="7"/>
  <c r="D7" i="7"/>
  <c r="C7" i="7"/>
  <c r="D43" i="7" l="1"/>
  <c r="D56" i="7" s="1"/>
  <c r="D58" i="7" s="1"/>
  <c r="C3" i="7"/>
  <c r="C61" i="7"/>
  <c r="D3" i="7" l="1"/>
  <c r="D61" i="7"/>
  <c r="D59" i="24" l="1"/>
  <c r="C59" i="24"/>
  <c r="D47" i="24"/>
  <c r="C47" i="24"/>
  <c r="D44" i="24"/>
  <c r="D55" i="24" s="1"/>
  <c r="C44" i="24"/>
  <c r="C55" i="24" s="1"/>
  <c r="D40" i="24"/>
  <c r="C40" i="24"/>
  <c r="D35" i="24"/>
  <c r="C35" i="24"/>
  <c r="D31" i="24"/>
  <c r="C31" i="24"/>
  <c r="D30" i="24"/>
  <c r="C30" i="24"/>
  <c r="D24" i="24"/>
  <c r="C24" i="24"/>
  <c r="D19" i="24"/>
  <c r="C19" i="24"/>
  <c r="D15" i="24"/>
  <c r="C15" i="24"/>
  <c r="D12" i="24"/>
  <c r="C12" i="24"/>
  <c r="D7" i="24"/>
  <c r="D43" i="24" s="1"/>
  <c r="D56" i="24" s="1"/>
  <c r="D58" i="24" s="1"/>
  <c r="C7" i="24"/>
  <c r="C43" i="24" s="1"/>
  <c r="C56" i="24" s="1"/>
  <c r="C58" i="24" s="1"/>
  <c r="C3" i="24" l="1"/>
  <c r="C61" i="24"/>
  <c r="D3" i="24"/>
  <c r="D61" i="24"/>
  <c r="D59" i="6" l="1"/>
  <c r="C59" i="6"/>
  <c r="D47" i="6"/>
  <c r="C47" i="6"/>
  <c r="D44" i="6"/>
  <c r="D55" i="6" s="1"/>
  <c r="C44" i="6"/>
  <c r="C55" i="6" s="1"/>
  <c r="D40" i="6"/>
  <c r="C40" i="6"/>
  <c r="D35" i="6"/>
  <c r="D30" i="6" s="1"/>
  <c r="C35" i="6"/>
  <c r="D31" i="6"/>
  <c r="C31" i="6"/>
  <c r="C30" i="6"/>
  <c r="D24" i="6"/>
  <c r="C24" i="6"/>
  <c r="D19" i="6"/>
  <c r="D43" i="6" s="1"/>
  <c r="D56" i="6" s="1"/>
  <c r="D58" i="6" s="1"/>
  <c r="C19" i="6"/>
  <c r="D15" i="6"/>
  <c r="C15" i="6"/>
  <c r="D12" i="6"/>
  <c r="C12" i="6"/>
  <c r="D7" i="6"/>
  <c r="C7" i="6"/>
  <c r="C43" i="6" s="1"/>
  <c r="C56" i="6" s="1"/>
  <c r="C58" i="6" s="1"/>
  <c r="D3" i="6" l="1"/>
  <c r="D61" i="6"/>
  <c r="C61" i="6"/>
  <c r="C3" i="6"/>
  <c r="D59" i="5" l="1"/>
  <c r="C59" i="5"/>
  <c r="D47" i="5"/>
  <c r="C47" i="5"/>
  <c r="D44" i="5"/>
  <c r="D55" i="5" s="1"/>
  <c r="C44" i="5"/>
  <c r="C55" i="5" s="1"/>
  <c r="D40" i="5"/>
  <c r="C40" i="5"/>
  <c r="D35" i="5"/>
  <c r="C35" i="5"/>
  <c r="D31" i="5"/>
  <c r="C31" i="5"/>
  <c r="D30" i="5"/>
  <c r="C30" i="5"/>
  <c r="D24" i="5"/>
  <c r="C24" i="5"/>
  <c r="D19" i="5"/>
  <c r="D43" i="5" s="1"/>
  <c r="D56" i="5" s="1"/>
  <c r="D58" i="5" s="1"/>
  <c r="C19" i="5"/>
  <c r="D15" i="5"/>
  <c r="C15" i="5"/>
  <c r="D12" i="5"/>
  <c r="C12" i="5"/>
  <c r="D7" i="5"/>
  <c r="C7" i="5"/>
  <c r="C43" i="5" s="1"/>
  <c r="C56" i="5" s="1"/>
  <c r="C58" i="5" s="1"/>
  <c r="C3" i="5" l="1"/>
  <c r="C61" i="5"/>
  <c r="D61" i="5"/>
  <c r="D3" i="5"/>
  <c r="D59" i="3" l="1"/>
  <c r="C59" i="3"/>
  <c r="D47" i="3"/>
  <c r="C47" i="3"/>
  <c r="D44" i="3"/>
  <c r="D55" i="3" s="1"/>
  <c r="C44" i="3"/>
  <c r="C55" i="3" s="1"/>
  <c r="D40" i="3"/>
  <c r="C40" i="3"/>
  <c r="D35" i="3"/>
  <c r="C35" i="3"/>
  <c r="D31" i="3"/>
  <c r="C31" i="3"/>
  <c r="D30" i="3"/>
  <c r="C30" i="3"/>
  <c r="D24" i="3"/>
  <c r="C24" i="3"/>
  <c r="D19" i="3"/>
  <c r="D43" i="3" s="1"/>
  <c r="D56" i="3" s="1"/>
  <c r="D58" i="3" s="1"/>
  <c r="C19" i="3"/>
  <c r="D15" i="3"/>
  <c r="C15" i="3"/>
  <c r="D12" i="3"/>
  <c r="C12" i="3"/>
  <c r="C43" i="3" s="1"/>
  <c r="C56" i="3" l="1"/>
  <c r="C58" i="3" s="1"/>
  <c r="D3" i="3"/>
  <c r="D61" i="3"/>
  <c r="C3" i="3" l="1"/>
  <c r="C61" i="3"/>
  <c r="D50" i="16" l="1"/>
  <c r="C50" i="16"/>
  <c r="C58" i="16" s="1"/>
  <c r="D47" i="16"/>
  <c r="D58" i="16" s="1"/>
  <c r="C47" i="16"/>
  <c r="D43" i="16"/>
  <c r="C43" i="16"/>
  <c r="C46" i="16" s="1"/>
  <c r="D38" i="16"/>
  <c r="C38" i="16"/>
  <c r="D34" i="16"/>
  <c r="D33" i="16" s="1"/>
  <c r="C34" i="16"/>
  <c r="C33" i="16"/>
  <c r="D27" i="16"/>
  <c r="C27" i="16"/>
  <c r="D22" i="16"/>
  <c r="C22" i="16"/>
  <c r="D18" i="16"/>
  <c r="C18" i="16"/>
  <c r="D15" i="16"/>
  <c r="C15" i="16"/>
  <c r="D10" i="16"/>
  <c r="C10" i="16"/>
  <c r="D46" i="16" l="1"/>
  <c r="D59" i="16" s="1"/>
  <c r="D61" i="16" s="1"/>
  <c r="D64" i="16" s="1"/>
  <c r="C59" i="16"/>
  <c r="C61" i="16" s="1"/>
  <c r="C64" i="16" s="1"/>
  <c r="D58" i="14" l="1"/>
  <c r="D50" i="14"/>
  <c r="C50" i="14"/>
  <c r="D47" i="14"/>
  <c r="C47" i="14"/>
  <c r="C58" i="14" s="1"/>
  <c r="D43" i="14"/>
  <c r="C43" i="14"/>
  <c r="D38" i="14"/>
  <c r="C38" i="14"/>
  <c r="D34" i="14"/>
  <c r="D33" i="14" s="1"/>
  <c r="D27" i="14"/>
  <c r="C27" i="14"/>
  <c r="D22" i="14"/>
  <c r="C22" i="14"/>
  <c r="D18" i="14"/>
  <c r="C18" i="14"/>
  <c r="D15" i="14"/>
  <c r="C15" i="14"/>
  <c r="D10" i="14"/>
  <c r="C10" i="14"/>
  <c r="C46" i="14" s="1"/>
  <c r="C59" i="14" s="1"/>
  <c r="C61" i="14" s="1"/>
  <c r="C64" i="14" s="1"/>
  <c r="D46" i="14" l="1"/>
  <c r="D59" i="14" s="1"/>
  <c r="D61" i="14" s="1"/>
  <c r="D64" i="14" s="1"/>
  <c r="D50" i="12" l="1"/>
  <c r="C50" i="12"/>
  <c r="D47" i="12"/>
  <c r="D58" i="12" s="1"/>
  <c r="C47" i="12"/>
  <c r="C58" i="12" s="1"/>
  <c r="D43" i="12"/>
  <c r="C43" i="12"/>
  <c r="D38" i="12"/>
  <c r="D33" i="12" s="1"/>
  <c r="C38" i="12"/>
  <c r="C33" i="12" s="1"/>
  <c r="D34" i="12"/>
  <c r="C34" i="12"/>
  <c r="D27" i="12"/>
  <c r="C27" i="12"/>
  <c r="D22" i="12"/>
  <c r="C22" i="12"/>
  <c r="D18" i="12"/>
  <c r="C18" i="12"/>
  <c r="D15" i="12"/>
  <c r="C15" i="12"/>
  <c r="C46" i="12" s="1"/>
  <c r="D10" i="12"/>
  <c r="C10" i="12"/>
  <c r="C59" i="12" l="1"/>
  <c r="C61" i="12" s="1"/>
  <c r="D46" i="12"/>
  <c r="D59" i="12" s="1"/>
  <c r="D61" i="12" s="1"/>
  <c r="D6" i="12" l="1"/>
  <c r="D64" i="12"/>
  <c r="C6" i="12"/>
  <c r="C64" i="12"/>
  <c r="D50" i="27" l="1"/>
  <c r="C50" i="27"/>
  <c r="D47" i="27"/>
  <c r="D58" i="27" s="1"/>
  <c r="C47" i="27"/>
  <c r="C58" i="27" s="1"/>
  <c r="D43" i="27"/>
  <c r="C43" i="27"/>
  <c r="D38" i="27"/>
  <c r="C38" i="27"/>
  <c r="D34" i="27"/>
  <c r="C34" i="27"/>
  <c r="D33" i="27"/>
  <c r="C33" i="27"/>
  <c r="D27" i="27"/>
  <c r="C27" i="27"/>
  <c r="D22" i="27"/>
  <c r="C22" i="27"/>
  <c r="C46" i="27" s="1"/>
  <c r="C59" i="27" s="1"/>
  <c r="C61" i="27" s="1"/>
  <c r="D18" i="27"/>
  <c r="D46" i="27" s="1"/>
  <c r="C18" i="27"/>
  <c r="D15" i="27"/>
  <c r="C15" i="27"/>
  <c r="D10" i="27"/>
  <c r="C10" i="27"/>
  <c r="C6" i="27" l="1"/>
  <c r="C64" i="27"/>
  <c r="D59" i="27"/>
  <c r="D61" i="27" s="1"/>
  <c r="D6" i="27" l="1"/>
  <c r="D64" i="27"/>
  <c r="D50" i="26" l="1"/>
  <c r="C50" i="26"/>
  <c r="D47" i="26"/>
  <c r="D58" i="26" s="1"/>
  <c r="C47" i="26"/>
  <c r="C58" i="26" s="1"/>
  <c r="D43" i="26"/>
  <c r="C43" i="26"/>
  <c r="D38" i="26"/>
  <c r="C38" i="26"/>
  <c r="D34" i="26"/>
  <c r="C34" i="26"/>
  <c r="D33" i="26"/>
  <c r="C33" i="26"/>
  <c r="D27" i="26"/>
  <c r="C27" i="26"/>
  <c r="D22" i="26"/>
  <c r="D46" i="26" s="1"/>
  <c r="D59" i="26" s="1"/>
  <c r="D61" i="26" s="1"/>
  <c r="D64" i="26" s="1"/>
  <c r="C22" i="26"/>
  <c r="D18" i="26"/>
  <c r="C18" i="26"/>
  <c r="D15" i="26"/>
  <c r="C15" i="26"/>
  <c r="D10" i="26"/>
  <c r="C10" i="26"/>
  <c r="C46" i="26" s="1"/>
  <c r="C59" i="26" l="1"/>
  <c r="C61" i="26" s="1"/>
  <c r="C64" i="26" s="1"/>
  <c r="D58" i="23" l="1"/>
  <c r="D50" i="23"/>
  <c r="C50" i="23"/>
  <c r="D47" i="23"/>
  <c r="C47" i="23"/>
  <c r="C58" i="23" s="1"/>
  <c r="D43" i="23"/>
  <c r="C43" i="23"/>
  <c r="D38" i="23"/>
  <c r="C38" i="23"/>
  <c r="C33" i="23" s="1"/>
  <c r="D34" i="23"/>
  <c r="D33" i="23" s="1"/>
  <c r="C34" i="23"/>
  <c r="D27" i="23"/>
  <c r="C27" i="23"/>
  <c r="D22" i="23"/>
  <c r="C22" i="23"/>
  <c r="C46" i="23" s="1"/>
  <c r="C59" i="23" s="1"/>
  <c r="C61" i="23" s="1"/>
  <c r="D18" i="23"/>
  <c r="D46" i="23" s="1"/>
  <c r="D59" i="23" s="1"/>
  <c r="D61" i="23" s="1"/>
  <c r="C18" i="23"/>
  <c r="D15" i="23"/>
  <c r="C15" i="23"/>
  <c r="D10" i="23"/>
  <c r="C10" i="23"/>
  <c r="D6" i="23" l="1"/>
  <c r="D64" i="23"/>
  <c r="C64" i="23"/>
  <c r="C6" i="23"/>
  <c r="D58" i="29" l="1"/>
  <c r="D50" i="29"/>
  <c r="C50" i="29"/>
  <c r="C58" i="29" s="1"/>
  <c r="D47" i="29"/>
  <c r="C47" i="29"/>
  <c r="D43" i="29"/>
  <c r="C43" i="29"/>
  <c r="D38" i="29"/>
  <c r="C38" i="29"/>
  <c r="C33" i="29" s="1"/>
  <c r="D34" i="29"/>
  <c r="D33" i="29" s="1"/>
  <c r="C34" i="29"/>
  <c r="D27" i="29"/>
  <c r="C27" i="29"/>
  <c r="D22" i="29"/>
  <c r="C22" i="29"/>
  <c r="D18" i="29"/>
  <c r="C18" i="29"/>
  <c r="D15" i="29"/>
  <c r="C15" i="29"/>
  <c r="D10" i="29"/>
  <c r="C10" i="29"/>
  <c r="C46" i="29" l="1"/>
  <c r="D46" i="29"/>
  <c r="D59" i="29" s="1"/>
  <c r="D61" i="29" s="1"/>
  <c r="D64" i="29" s="1"/>
  <c r="C59" i="29"/>
  <c r="C61" i="29" s="1"/>
  <c r="C64" i="29" s="1"/>
  <c r="D50" i="2" l="1"/>
  <c r="D58" i="2" s="1"/>
  <c r="C50" i="2"/>
  <c r="C58" i="2" s="1"/>
  <c r="D47" i="2"/>
  <c r="C47" i="2"/>
  <c r="D43" i="2"/>
  <c r="D46" i="2" s="1"/>
  <c r="C43" i="2"/>
  <c r="D38" i="2"/>
  <c r="C38" i="2"/>
  <c r="D34" i="2"/>
  <c r="C34" i="2"/>
  <c r="D33" i="2"/>
  <c r="C33" i="2"/>
  <c r="D27" i="2"/>
  <c r="C27" i="2"/>
  <c r="D22" i="2"/>
  <c r="C22" i="2"/>
  <c r="C46" i="2" s="1"/>
  <c r="D18" i="2"/>
  <c r="C18" i="2"/>
  <c r="D15" i="2"/>
  <c r="C15" i="2"/>
  <c r="D10" i="2"/>
  <c r="C10" i="2"/>
  <c r="C59" i="2" l="1"/>
  <c r="C61" i="2" s="1"/>
  <c r="C64" i="2" s="1"/>
  <c r="D59" i="2"/>
  <c r="D61" i="2" s="1"/>
  <c r="D64" i="2" s="1"/>
</calcChain>
</file>

<file path=xl/sharedStrings.xml><?xml version="1.0" encoding="utf-8"?>
<sst xmlns="http://schemas.openxmlformats.org/spreadsheetml/2006/main" count="2356" uniqueCount="265">
  <si>
    <t>EMPRESAS Y ENTES PÚBLICOS DE LA COMUNIDAD DE MADRID</t>
  </si>
  <si>
    <t xml:space="preserve"> </t>
  </si>
  <si>
    <t>AGENCIA PARA LA ADMINISTRACIÓN DIGITAL DE LA COMUNIDAD DE MADRID</t>
  </si>
  <si>
    <t>AGRUPACIÓN DE INTERÉS ECONÓMICO CENTRO SUPERIOR DE INVESTIGACIÓN DEL AUTOMÓVIL Y DE LA SEGURIDAD VIAL</t>
  </si>
  <si>
    <t>ALCALINGUA – UNIVERSIDAD DE ALCALÁ, S.R.L.</t>
  </si>
  <si>
    <t>AGENCIA MADRILEÑA PARA EL APOYO A LAS PERSONAS ADULTAS CON DISCAPACIDAD_AMAPAD</t>
  </si>
  <si>
    <t>CANAL EXTENSIA, S.A.</t>
  </si>
  <si>
    <t>CANAL GESTIÓN LANZAROTE, S.A.U.</t>
  </si>
  <si>
    <t>CANAL DE ISABEL II</t>
  </si>
  <si>
    <t>CANAL DE ISABEL II, S.A.</t>
  </si>
  <si>
    <t>CENTRO DE TRANSPORTES DE COSLADA, S.A.</t>
  </si>
  <si>
    <t>CIUDAD RESIDENCIAL UNIVERSITARIA, S.A. (CRUSA)</t>
  </si>
  <si>
    <t>MADRID ACTIVA</t>
  </si>
  <si>
    <t>MADRID, CULTURA Y TURISMO, S.A.U. (TURMADRID)</t>
  </si>
  <si>
    <t>METRO DE MADRID, S.A.</t>
  </si>
  <si>
    <t>PLANIFICA MADRID, PROYECTOS Y OBRAS, M.P., S.A. (OBRAS MADRID, S.A)</t>
  </si>
  <si>
    <t>RADIO TELEVISIÓN MADRID, S.A.U (RTVM)</t>
  </si>
  <si>
    <t>UNIDAD CENTRAL DE RADIODIAGNÓSTICO</t>
  </si>
  <si>
    <t>UNIVERSITAS XXI, SOLUCIONES Y TECNOLOGIA PARA LA UNIVERSIDAD, S.A. (OCUSA)</t>
  </si>
  <si>
    <t>CUENTA DE PÉRDIDAS Y GANANCIAS</t>
  </si>
  <si>
    <t>FUNDACIÓN HOSPITAL UNIVERSITARIO ALCORCÓN</t>
  </si>
  <si>
    <t>EMPRESA PÚBLICA HOSPITAL UNIVERSITARIO DE FUENLABRADA</t>
  </si>
  <si>
    <t>Trimestre III_2024</t>
  </si>
  <si>
    <t>AGENCIA CIBERSEGURIDAD</t>
  </si>
  <si>
    <t xml:space="preserve">CUADRO D2: Cuestionario de información contable normalizada para sociedades, fundaciones, consorcios y demás entidades públicas sujetas, según su normativa específica, al Plan General de Contabilidad de la empresa española o a alguna de sus adaptaciones sectoriales CUENTA DE PÉRDIDAS Y GANANCIAS Y ESTADO DE INGRESOS Y GASTOS RECONOCIDOS Unidad: todo el cuestionario debe completarse en miles de euros sin decimales </t>
  </si>
  <si>
    <t>(miles de euros)</t>
  </si>
  <si>
    <t/>
  </si>
  <si>
    <t>CUENTA DE PERDIDAS Y GANANCIAS</t>
  </si>
  <si>
    <t>T</t>
  </si>
  <si>
    <t>T-1</t>
  </si>
  <si>
    <t>A) OPERACIONES CONTINUADAS</t>
  </si>
  <si>
    <t>700, 701, 702, 703, 704, 705, (706), (708), (709)</t>
  </si>
  <si>
    <t>1. Importe neto de la cifra de negocios.</t>
  </si>
  <si>
    <t>71, 7930, (6930)</t>
  </si>
  <si>
    <t>2. Variación de existencias de productos terminados y en curso de fabricación.</t>
  </si>
  <si>
    <t>73</t>
  </si>
  <si>
    <t>3. Trabajos realizados por la empresa para su activo.</t>
  </si>
  <si>
    <t>4. Aprovisionamientos.</t>
  </si>
  <si>
    <t>(600),  6060, 6080, 6090, 610</t>
  </si>
  <si>
    <t>a) Consumo de mercaderías.</t>
  </si>
  <si>
    <t>(601), (602), 6061, 6062, 6081, 6082, 6091, 6092, 611, 612</t>
  </si>
  <si>
    <t>b) Consumo de materias primas y otras materias consumibles.</t>
  </si>
  <si>
    <t>(607)</t>
  </si>
  <si>
    <t>c) Trabajos realizados por otras empresas.</t>
  </si>
  <si>
    <t>(6931), (6932), (6933), 7931, 7932, 7933</t>
  </si>
  <si>
    <t>d) Deterioro de mercaderías, materias primas y otros aprovisionamientos.</t>
  </si>
  <si>
    <t>5. Otros ingresos de explotación.</t>
  </si>
  <si>
    <t>75</t>
  </si>
  <si>
    <t>a) Ingresos accesorios y otros de gestión corriente.</t>
  </si>
  <si>
    <t>740, 747</t>
  </si>
  <si>
    <t>b) Subvenciones de explotación incorporadas al resultado del ejercicio.</t>
  </si>
  <si>
    <t>6. Gastos de personal.</t>
  </si>
  <si>
    <t>(640) (641) (6450)</t>
  </si>
  <si>
    <t>a) Sueldos, salarios y asimilados.</t>
  </si>
  <si>
    <t>(642), (643), (649)</t>
  </si>
  <si>
    <t>b) Cargas sociales.</t>
  </si>
  <si>
    <t>(644), (6457), 7950, 7957</t>
  </si>
  <si>
    <t>c) Provisiones.</t>
  </si>
  <si>
    <t>7. Otros gastos de explotación.</t>
  </si>
  <si>
    <t xml:space="preserve"> (625) (620), (621), (622), (623), (624), (626), (627), (628), (629)</t>
  </si>
  <si>
    <t>a) Servicios exteriores.</t>
  </si>
  <si>
    <t>(631), (634), 636, 639</t>
  </si>
  <si>
    <t>b) Tributos.</t>
  </si>
  <si>
    <t>(650), (694), (695), 794, 7954</t>
  </si>
  <si>
    <t>c) Pérdidas, deterioro y variación de provisiones por operaciones comerciales.</t>
  </si>
  <si>
    <t>(651), (659)</t>
  </si>
  <si>
    <t>d) Otros gastos de gestión corriente.</t>
  </si>
  <si>
    <t>8. Amortización de inmovilizado.</t>
  </si>
  <si>
    <t>(680)</t>
  </si>
  <si>
    <t>a) Amortización del inmovilizado intangible</t>
  </si>
  <si>
    <t>(681)</t>
  </si>
  <si>
    <t>b) Amortización del inmovilizado material</t>
  </si>
  <si>
    <t>(682)</t>
  </si>
  <si>
    <t>c) Amortización de las inversiones inmobiliarias</t>
  </si>
  <si>
    <t>9. Imputación de subvenciones de inmovilizado no financiero y otras.</t>
  </si>
  <si>
    <t>7951, 7952, 7955, 7956</t>
  </si>
  <si>
    <t>10. Excesos de provisiones.</t>
  </si>
  <si>
    <t>11. Deterioro y resultado por enajenaciones del inmovilizado.</t>
  </si>
  <si>
    <t>a) Deterioros y pérdidas.</t>
  </si>
  <si>
    <t>(690), 790</t>
  </si>
  <si>
    <t>Del inmovilizado intangible</t>
  </si>
  <si>
    <t>(691), 791</t>
  </si>
  <si>
    <t>Del inmovilizado material</t>
  </si>
  <si>
    <t>(692), 792</t>
  </si>
  <si>
    <t>De las inversiones inmobiliarias</t>
  </si>
  <si>
    <t>b) Resultados por enajenaciones y otras..</t>
  </si>
  <si>
    <t>(670), 770</t>
  </si>
  <si>
    <t>(671), 771</t>
  </si>
  <si>
    <t>(672), 772</t>
  </si>
  <si>
    <t>774;(NECA 7ª 6)</t>
  </si>
  <si>
    <t>12. Diferencia negativa de combinaciones de negocio</t>
  </si>
  <si>
    <t>13. Otros resultados</t>
  </si>
  <si>
    <t>(678)</t>
  </si>
  <si>
    <t>Gastos excepcionales</t>
  </si>
  <si>
    <t>778</t>
  </si>
  <si>
    <t>Ingresos excepcionales</t>
  </si>
  <si>
    <t>A.1) RESULTADO DE EXPLOTACIÓN (1+2+3+4+5+6+7+8+9+10+11+12+13)</t>
  </si>
  <si>
    <t>14. Ingresos financieros.</t>
  </si>
  <si>
    <t>760</t>
  </si>
  <si>
    <t>a) De participaciones en instrumentos de patrimonio.</t>
  </si>
  <si>
    <t>761, 762, 767, 769</t>
  </si>
  <si>
    <t>b) De valores negociables y otros instrumentos financieros.</t>
  </si>
  <si>
    <t>15. Gastos financieros.</t>
  </si>
  <si>
    <t>(6610), (6611), (6615), (6616), (6620), (6621), (6640), (6641), (6650), (6651), (6654), (6655)</t>
  </si>
  <si>
    <t>a) Por deudas con empresas del grupo y asociadas.</t>
  </si>
  <si>
    <t>(6612), (6613), (6617), (6618), (6622), (6623), (6624), (6642), (6643), (6652), (6653), (6656), (6657), (669)</t>
  </si>
  <si>
    <t>b) Por deudas con terceros.</t>
  </si>
  <si>
    <t>(660)</t>
  </si>
  <si>
    <t>c) Por actualización de provisiones.</t>
  </si>
  <si>
    <t>(663), 763</t>
  </si>
  <si>
    <t>16. Variación de valor razonable en instrumentos financiero.</t>
  </si>
  <si>
    <t>(668), 768</t>
  </si>
  <si>
    <t>17. Diferencias de cambio.</t>
  </si>
  <si>
    <t>(666), (667), (673), (675), (696), (697), (698), (699)</t>
  </si>
  <si>
    <t>18. Deterioro y resultado por enajenaciones de instrumentos financieros.</t>
  </si>
  <si>
    <t>19. Otros ingresos y gastos de caracter financiero</t>
  </si>
  <si>
    <t>A.2) RESULTADO FINANCIERO (14+15+16+17+18+19).</t>
  </si>
  <si>
    <t>A.3) RESULTADO ANTES DE IMPUESTOS (A.1+A.2)</t>
  </si>
  <si>
    <t>(6300), 6301, (633), 638</t>
  </si>
  <si>
    <t>20. Impuestos sobre beneficios.</t>
  </si>
  <si>
    <t>A.4) RESULTADO DEL EJERCICIO PROCEDENTE DE OPERACIONES CONTINUADAS (A.3+20)</t>
  </si>
  <si>
    <t>B) OPERACIONES INTERRUMPIDAS</t>
  </si>
  <si>
    <t>21. Resultado del ejercicio precedente de operaciones interrumpidas neto de impuestos</t>
  </si>
  <si>
    <t>A.5) RESULTADO DEL EJERCICIO (A.4 + 21)</t>
  </si>
  <si>
    <t>(1) En la primera columna deben figurar los datos acumulados relativos al  mes  anterior del año de referencia. En la segunda columna siempre deben figurar los datos a 31 de Diciembre del año inmediato anterior.</t>
  </si>
  <si>
    <t xml:space="preserve">(miles de euros) </t>
  </si>
  <si>
    <t>DIC23_DEF</t>
  </si>
  <si>
    <t xml:space="preserve">         a) Consumo de mercaderías.</t>
  </si>
  <si>
    <t xml:space="preserve">         b) Consumo de materias primas y otras materias consumibles.</t>
  </si>
  <si>
    <t xml:space="preserve">         c) Trabajos realizados por otras empresas.</t>
  </si>
  <si>
    <t xml:space="preserve">         d) Deterioro de mercaderías, materias primas y otros aprovisionamientos.</t>
  </si>
  <si>
    <t xml:space="preserve">         a) Ingresos accesorios y otros de gestión corriente.</t>
  </si>
  <si>
    <t xml:space="preserve">         b) Subvenciones de explotación incorporadas al resultado del ejercicio.</t>
  </si>
  <si>
    <t xml:space="preserve">         a) Sueldos, salarios y asimilados.</t>
  </si>
  <si>
    <t xml:space="preserve">         b) Cargas sociales.</t>
  </si>
  <si>
    <t xml:space="preserve">         c) Provisiones.</t>
  </si>
  <si>
    <t xml:space="preserve">         a) Servicios exteriores.</t>
  </si>
  <si>
    <t xml:space="preserve">         b) Tributos.</t>
  </si>
  <si>
    <t xml:space="preserve">         c) Pérdidas, deterioro y variación de provisiones por operaciones comerciales.</t>
  </si>
  <si>
    <t xml:space="preserve">         d) Otros gastos de gestión corriente.</t>
  </si>
  <si>
    <t xml:space="preserve">         a) Amortización del inmovilizado intangible</t>
  </si>
  <si>
    <t xml:space="preserve">         b) Amortización del inmovilizado material</t>
  </si>
  <si>
    <t xml:space="preserve">         c) Amortización de las inversiones inmobiliarias</t>
  </si>
  <si>
    <t xml:space="preserve">         a) Deterioros y pérdidas.</t>
  </si>
  <si>
    <t xml:space="preserve">         Del inmovilizado intangible</t>
  </si>
  <si>
    <t xml:space="preserve">         Del inmovilizado material</t>
  </si>
  <si>
    <t xml:space="preserve">         De las inversiones inmobiliarias</t>
  </si>
  <si>
    <t xml:space="preserve">         b) Resultados por enajenaciones y otras..</t>
  </si>
  <si>
    <t>774;(NECA 7Âª 6)</t>
  </si>
  <si>
    <t xml:space="preserve">         Gastos excepcionales</t>
  </si>
  <si>
    <t xml:space="preserve">         Ingresos excepcionales</t>
  </si>
  <si>
    <t xml:space="preserve">         a) De participaciones en instrumentos de patrimonio.</t>
  </si>
  <si>
    <t xml:space="preserve">         b) De valores negociables y otros instrumentos financieros.</t>
  </si>
  <si>
    <t xml:space="preserve">         a) Por deudas con empresas del grupo y asociadas.</t>
  </si>
  <si>
    <t xml:space="preserve">         b) Por deudas con terceros.</t>
  </si>
  <si>
    <t xml:space="preserve">         c) Por actualización de provisiones.</t>
  </si>
  <si>
    <t>T (30/09/24)</t>
  </si>
  <si>
    <t>T-1 (31/12/23)</t>
  </si>
  <si>
    <t>NOTA: En la primera columna (T) deben figurar los datos acumulados relativos al mes anterior del año de referencia. En la segunda columna (T-1) siempre deben figurar los datos a 31 de diciembre del año anterior</t>
  </si>
  <si>
    <t>3T - 2024</t>
  </si>
  <si>
    <t>4T - 2023</t>
  </si>
  <si>
    <t>Septiembre 2024</t>
  </si>
  <si>
    <t>Diciembre 2023</t>
  </si>
  <si>
    <t xml:space="preserve"> CUADRO G2: CUENTA DE RESULTADOS</t>
  </si>
  <si>
    <t>FUNDACION HOSPITAL ALCORCÓN</t>
  </si>
  <si>
    <t>CUENTA DE RESULTADOS</t>
  </si>
  <si>
    <t xml:space="preserve">A) EXCEDENTE DEL EJERCICIO </t>
  </si>
  <si>
    <t>1. Ingresos de la entidad por la actividad propia</t>
  </si>
  <si>
    <t>720, 721</t>
  </si>
  <si>
    <t xml:space="preserve">             a) Cuotas de asociados y afiliados, y aportaciones de usuarios</t>
  </si>
  <si>
    <t>722, 723</t>
  </si>
  <si>
    <t xml:space="preserve">             b) Ingresos de promociones, patrocinadores y colaboraciones</t>
  </si>
  <si>
    <t>740, 747, 748</t>
  </si>
  <si>
    <t xml:space="preserve">             c) Subvenciones, donaciones y lagados de explotación  imputados al excedente del ejercicio</t>
  </si>
  <si>
    <t>728</t>
  </si>
  <si>
    <t xml:space="preserve">             d) Reintegro de ayudas y asignaciones</t>
  </si>
  <si>
    <t>NECA 6Âª1,c</t>
  </si>
  <si>
    <t>2. Ventas y otros ingresos ordinarios de la actividad mercantil</t>
  </si>
  <si>
    <t>3. Gastos por ayudas y otros</t>
  </si>
  <si>
    <t>650</t>
  </si>
  <si>
    <t xml:space="preserve">             a) Ayudas monetarias</t>
  </si>
  <si>
    <t>651</t>
  </si>
  <si>
    <t xml:space="preserve">             b) Ayudas no monetarias</t>
  </si>
  <si>
    <t>(653), (654)</t>
  </si>
  <si>
    <t xml:space="preserve">             c) Gastos por colaboraciones y del órgano de gobierno</t>
  </si>
  <si>
    <t>658</t>
  </si>
  <si>
    <t xml:space="preserve">             d) Reintegro de subvenciones, donaciones y legados</t>
  </si>
  <si>
    <t>(6930), 71, 7930</t>
  </si>
  <si>
    <t>4. Variación de existencias de productos terminados y en curso de fabricación</t>
  </si>
  <si>
    <t>5. Trabajos realizados por la empresa para su activo</t>
  </si>
  <si>
    <t>(600), (601), (602), 6060, 6061, 6062, 6080, 6081, 6082, 6090, 6091, 6092, 610, 611, 612, (607), (6931), (6932), (6933), 7931, 7932, 7933</t>
  </si>
  <si>
    <t>6. Aprovisionamientos</t>
  </si>
  <si>
    <t>7. Otros ingresos de la actividad</t>
  </si>
  <si>
    <t>8. Gastos de personal</t>
  </si>
  <si>
    <t>(640), (641)</t>
  </si>
  <si>
    <t xml:space="preserve">             a) Sueldos, salarios y asimilados </t>
  </si>
  <si>
    <t xml:space="preserve">             b) Cargas sociales</t>
  </si>
  <si>
    <t>(644), 7950</t>
  </si>
  <si>
    <t xml:space="preserve">             c) Provisiones</t>
  </si>
  <si>
    <t>9. Otros gastos de la actividad</t>
  </si>
  <si>
    <t>62</t>
  </si>
  <si>
    <t xml:space="preserve">             a) Servicios exteriores</t>
  </si>
  <si>
    <t xml:space="preserve">             b) Tributos</t>
  </si>
  <si>
    <t>(655), (694), (695), 794, 7954</t>
  </si>
  <si>
    <t xml:space="preserve">             c) Pérdidas, deterioro y variación de provisiones por operaciones comerciales</t>
  </si>
  <si>
    <t>(656), (659)</t>
  </si>
  <si>
    <t xml:space="preserve">             d) Otros gastos de gestión corriente</t>
  </si>
  <si>
    <t>68</t>
  </si>
  <si>
    <t>10. Amortización del inmovilizado</t>
  </si>
  <si>
    <t>745, 746</t>
  </si>
  <si>
    <t>11. Subvenciones, donaciones y legados de capital traspasados al excedente del ejercicio</t>
  </si>
  <si>
    <t>12. Exceso de provisiones</t>
  </si>
  <si>
    <t>13. Deterioro y resultado por enajenaciones del inmovilizado</t>
  </si>
  <si>
    <t>(690), (691), (692), 790, 791, 792</t>
  </si>
  <si>
    <t xml:space="preserve">             a) Deterioros y pérdidas</t>
  </si>
  <si>
    <t>(670), (671), (672), 770, 771, 772</t>
  </si>
  <si>
    <t xml:space="preserve">             b) Resultados por enajenaciones y otras</t>
  </si>
  <si>
    <t>NECA 6Âª1,g)</t>
  </si>
  <si>
    <t>14. Diferencia negativa de combinaciones de negocio</t>
  </si>
  <si>
    <t>15. Otros resultados</t>
  </si>
  <si>
    <t>678</t>
  </si>
  <si>
    <t xml:space="preserve">             Gastos excepcionales</t>
  </si>
  <si>
    <t xml:space="preserve">             Ingresos excepcionales</t>
  </si>
  <si>
    <t>A.1) EXCEDENTE DE LA ACTIVIDAD (1+2+3+4+5+6+7+8+9+10+11+12+13+14+15)</t>
  </si>
  <si>
    <t>16. Ingresos financieros.</t>
  </si>
  <si>
    <t>7600, 7601, 7602, 7603</t>
  </si>
  <si>
    <t xml:space="preserve">            a) De participaciones en instrumentos de patrimonio.</t>
  </si>
  <si>
    <t xml:space="preserve">            b) De valores negociables y otros instrumentos financieros.</t>
  </si>
  <si>
    <t>17. Gastos financieros.</t>
  </si>
  <si>
    <t>(6610), (6611), (6615), (6616), (6620), (6621), (6650), (6651), (6654), (6655)</t>
  </si>
  <si>
    <t xml:space="preserve">            a) Por deudas con empresas del grupo y asociadas.</t>
  </si>
  <si>
    <t>(6612), (6613), (6617), (6618), (6622), (6623), (6624), (6652), (6653), (6656), (6657), (669)</t>
  </si>
  <si>
    <t xml:space="preserve">            b) Por deudas con terceros.</t>
  </si>
  <si>
    <t>660</t>
  </si>
  <si>
    <t xml:space="preserve">            c) Por actualización de provisiones.</t>
  </si>
  <si>
    <t>18. Variación de valor razonable en instrumentos financiero.</t>
  </si>
  <si>
    <t>19. Diferencias de cambio.</t>
  </si>
  <si>
    <t>(666), (667), (673), (675), (696), (697), (698), (699), 766, 773, 775, 796, 797, 798, 799</t>
  </si>
  <si>
    <t>20. Deterioro y resultado por enajenaciones de instrumentos financieros.</t>
  </si>
  <si>
    <t>NECA 6Âª1,e)</t>
  </si>
  <si>
    <t>21. Imputación de subvenciones, donaciones y legados de carácter financiero</t>
  </si>
  <si>
    <t>Consulta 3 BOICAC 75</t>
  </si>
  <si>
    <t>22. Otros ingresos y gastos de caracter financiero</t>
  </si>
  <si>
    <t>A.2) EXCEDENTE DE LAS OPERACIONES FINANCIERAS (16+17+18+19+20+21+22).</t>
  </si>
  <si>
    <t>A.3) EXCEDENTE ANTES DE IMPUESTOS (A.1+A.2)</t>
  </si>
  <si>
    <t>(6300*), 6301*, (633), 638</t>
  </si>
  <si>
    <t>23. Impuestos sobre beneficios.</t>
  </si>
  <si>
    <t>A.4) VARIACIÓN DEL PATRIMONIO NETO RECONOCIDA EN EL EXCEDENTE DEL EJERCICIO (A.3+23) - Equivalente al epígrafe A)</t>
  </si>
  <si>
    <t>B) INGRESOS Y GASTOS IMPUTADOS DIRECTAMENTE AL PATRIMONIO NETO</t>
  </si>
  <si>
    <t>1. Subvenciones recibidas</t>
  </si>
  <si>
    <t>2. Donaciones y legados recibidos</t>
  </si>
  <si>
    <t>NECA 6Âª 2</t>
  </si>
  <si>
    <t>3. Otros ingresos y gastos</t>
  </si>
  <si>
    <t>4. Diferencias de conversión</t>
  </si>
  <si>
    <t>5. Efecto impositivo</t>
  </si>
  <si>
    <t>B.1) VARIACIÓN DE PATRIMONIO NETO POR INGRESOS Y GASTOS RECONOCIDOS DIRECTAMENTE EN EL PATRIMONIO NETO (1+2+3+4+5) - Equivalente al epígrafe B)</t>
  </si>
  <si>
    <t>C) RECLASIFICACIONES AL EXCEDENTE DEL EJERCICO</t>
  </si>
  <si>
    <t>4. diferencias de conversión</t>
  </si>
  <si>
    <t>C.1) VARIACIÓN DE PATRIMONIO NETO POR RECLASIFICACIONES AL EXCEDENTE DEL EJERCICIO (1+2+3+4+5)  - Equivalente al epígrafe C)</t>
  </si>
  <si>
    <t>D) VARIACIONES DE PATRIMONIO NETO POR INGRESOS Y GASTOS IMPUTADOS DIRECTAMENTE AL PATRIMONIO NETO (B.1+C.1)</t>
  </si>
  <si>
    <t>E) AJUSTES POR CAMBIOS DE CRITERIO</t>
  </si>
  <si>
    <t>F) AJUSTES POR ERRORES</t>
  </si>
  <si>
    <t>G) VARIACIONES EN LA DOTACIÓN FUNDACIONAL O FONDO SOCIAL</t>
  </si>
  <si>
    <t>H) OTRAS VARIACIONES</t>
  </si>
  <si>
    <t>I) RESULTADO TOTAL, VARIACIÓN DEL PATRIMONIO NETO EN EL EJECRCICIO (A.4+D+E+F+G+H)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</si>
</sst>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[=0]0.00;##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48"/>
      <name val="Verdana"/>
      <family val="2"/>
    </font>
    <font>
      <u/>
      <sz val="11"/>
      <color theme="10"/>
      <name val="Calibri"/>
      <family val="2"/>
      <scheme val="minor"/>
    </font>
    <font>
      <b/>
      <sz val="9"/>
      <color rgb="FF3366FF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0"/>
      <name val="Verdana"/>
      <family val="2"/>
    </font>
    <font>
      <b/>
      <sz val="10"/>
      <color indexed="48"/>
      <name val="Verdana"/>
      <family val="2"/>
    </font>
    <font>
      <b/>
      <sz val="16"/>
      <color indexed="48"/>
      <name val="Verdana"/>
      <family val="2"/>
    </font>
    <font>
      <b/>
      <sz val="8"/>
      <color indexed="48"/>
      <name val="Verdana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sz val="10"/>
      <color rgb="FF3366FF"/>
      <name val="Verdana"/>
      <family val="2"/>
    </font>
    <font>
      <b/>
      <sz val="16"/>
      <color rgb="FF3366FF"/>
      <name val="Verdana"/>
      <family val="2"/>
    </font>
    <font>
      <sz val="10"/>
      <color rgb="FF00000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EAF3FA"/>
        <bgColor indexed="64"/>
      </patternFill>
    </fill>
    <fill>
      <patternFill patternType="solid">
        <fgColor rgb="FF99CCFF"/>
      </patternFill>
    </fill>
    <fill>
      <patternFill patternType="solid">
        <fgColor rgb="FFCCFFCC"/>
      </patternFill>
    </fill>
    <fill>
      <patternFill patternType="solid">
        <fgColor rgb="FFA6CEEC"/>
      </patternFill>
    </fill>
    <fill>
      <patternFill patternType="solid">
        <fgColor rgb="FFCCFFFF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A6CEEC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CCFFFF"/>
        <bgColor rgb="FF000000"/>
      </patternFill>
    </fill>
    <fill>
      <patternFill patternType="solid">
        <fgColor rgb="FFA6CEEC"/>
        <bgColor rgb="FF000000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</fills>
  <borders count="14">
    <border>
      <left/>
      <right/>
      <top/>
      <bottom/>
      <diagonal/>
    </border>
    <border>
      <left style="medium">
        <color indexed="44"/>
      </left>
      <right/>
      <top style="medium">
        <color indexed="44"/>
      </top>
      <bottom/>
      <diagonal/>
    </border>
    <border>
      <left style="medium">
        <color indexed="44"/>
      </left>
      <right/>
      <top/>
      <bottom/>
      <diagonal/>
    </border>
    <border>
      <left style="medium">
        <color indexed="44"/>
      </left>
      <right/>
      <top/>
      <bottom style="medium">
        <color indexed="44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thin">
        <color rgb="FF99CCFF"/>
      </left>
      <right style="thin">
        <color rgb="FF99CCFF"/>
      </right>
      <top style="thin">
        <color rgb="FF99CCFF"/>
      </top>
      <bottom style="thin">
        <color rgb="FF99CCFF"/>
      </bottom>
      <diagonal/>
    </border>
    <border>
      <left style="medium">
        <color rgb="FF99CCFF"/>
      </left>
      <right/>
      <top style="medium">
        <color rgb="FF99CCFF"/>
      </top>
      <bottom style="medium">
        <color rgb="FF99CCFF"/>
      </bottom>
      <diagonal/>
    </border>
    <border>
      <left/>
      <right/>
      <top style="medium">
        <color rgb="FF99CCFF"/>
      </top>
      <bottom style="medium">
        <color rgb="FF99CCFF"/>
      </bottom>
      <diagonal/>
    </border>
    <border>
      <left/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/>
      <top/>
      <bottom style="medium">
        <color rgb="FF99CCFF"/>
      </bottom>
      <diagonal/>
    </border>
    <border>
      <left/>
      <right/>
      <top/>
      <bottom style="medium">
        <color rgb="FF99CCFF"/>
      </bottom>
      <diagonal/>
    </border>
    <border>
      <left/>
      <right style="medium">
        <color rgb="FF99CCFF"/>
      </right>
      <top/>
      <bottom style="medium">
        <color rgb="FF99CCFF"/>
      </bottom>
      <diagonal/>
    </border>
    <border>
      <left/>
      <right style="medium">
        <color indexed="44"/>
      </right>
      <top style="medium">
        <color indexed="44"/>
      </top>
      <bottom style="medium">
        <color indexed="44"/>
      </bottom>
      <diagonal/>
    </border>
    <border>
      <left style="medium">
        <color indexed="44"/>
      </left>
      <right style="medium">
        <color indexed="44"/>
      </right>
      <top style="medium">
        <color indexed="44"/>
      </top>
      <bottom style="medium">
        <color indexed="44"/>
      </bottom>
      <diagonal/>
    </border>
  </borders>
  <cellStyleXfs count="8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49" fontId="5" fillId="3" borderId="4">
      <alignment horizontal="center" vertical="center" wrapText="1"/>
      <protection locked="0"/>
    </xf>
    <xf numFmtId="164" fontId="7" fillId="0" borderId="5">
      <alignment horizontal="right" vertical="center" wrapText="1"/>
      <protection locked="0"/>
    </xf>
    <xf numFmtId="43" fontId="1" fillId="0" borderId="0" applyFont="0" applyFill="0" applyBorder="0" applyAlignment="0" applyProtection="0"/>
    <xf numFmtId="164" fontId="7" fillId="4" borderId="5">
      <alignment horizontal="right" vertical="center" wrapText="1"/>
    </xf>
    <xf numFmtId="164" fontId="6" fillId="5" borderId="5">
      <alignment horizontal="right" vertical="center" wrapText="1"/>
    </xf>
  </cellStyleXfs>
  <cellXfs count="120">
    <xf numFmtId="0" fontId="0" fillId="0" borderId="0" xfId="0"/>
    <xf numFmtId="0" fontId="3" fillId="2" borderId="1" xfId="1" applyNumberFormat="1" applyFont="1" applyFill="1" applyBorder="1" applyAlignment="1" applyProtection="1">
      <alignment horizontal="left" vertical="center" wrapText="1"/>
    </xf>
    <xf numFmtId="0" fontId="1" fillId="0" borderId="0" xfId="1"/>
    <xf numFmtId="0" fontId="3" fillId="2" borderId="2" xfId="1" applyNumberFormat="1" applyFont="1" applyFill="1" applyBorder="1" applyAlignment="1" applyProtection="1">
      <alignment horizontal="left" vertical="center" wrapText="1"/>
    </xf>
    <xf numFmtId="0" fontId="3" fillId="2" borderId="3" xfId="1" applyNumberFormat="1" applyFont="1" applyFill="1" applyBorder="1" applyAlignment="1" applyProtection="1">
      <alignment horizontal="left" vertical="center" wrapText="1"/>
    </xf>
    <xf numFmtId="0" fontId="4" fillId="0" borderId="0" xfId="2" applyFill="1"/>
    <xf numFmtId="0" fontId="2" fillId="0" borderId="0" xfId="1" applyFont="1" applyFill="1"/>
    <xf numFmtId="0" fontId="2" fillId="0" borderId="0" xfId="1" applyFont="1"/>
    <xf numFmtId="0" fontId="0" fillId="0" borderId="0" xfId="0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NumberFormat="1" applyFont="1"/>
    <xf numFmtId="0" fontId="0" fillId="0" borderId="0" xfId="0" applyProtection="1">
      <protection hidden="1"/>
    </xf>
    <xf numFmtId="0" fontId="9" fillId="0" borderId="0" xfId="0" applyNumberFormat="1" applyFont="1"/>
    <xf numFmtId="0" fontId="8" fillId="0" borderId="0" xfId="0" applyNumberFormat="1" applyFont="1"/>
    <xf numFmtId="0" fontId="4" fillId="0" borderId="0" xfId="2"/>
    <xf numFmtId="49" fontId="6" fillId="6" borderId="5" xfId="0" applyNumberFormat="1" applyFont="1" applyFill="1" applyBorder="1" applyAlignment="1">
      <alignment vertical="center" wrapText="1"/>
    </xf>
    <xf numFmtId="49" fontId="5" fillId="3" borderId="4" xfId="3">
      <alignment horizontal="center" vertical="center" wrapText="1"/>
      <protection locked="0"/>
    </xf>
    <xf numFmtId="49" fontId="6" fillId="6" borderId="5" xfId="0" applyNumberFormat="1" applyFont="1" applyFill="1" applyBorder="1" applyAlignment="1">
      <alignment horizontal="centerContinuous" wrapText="1"/>
    </xf>
    <xf numFmtId="49" fontId="5" fillId="6" borderId="5" xfId="0" applyNumberFormat="1" applyFont="1" applyFill="1" applyBorder="1" applyAlignment="1">
      <alignment horizontal="centerContinuous" wrapText="1"/>
    </xf>
    <xf numFmtId="164" fontId="6" fillId="6" borderId="5" xfId="0" applyNumberFormat="1" applyFont="1" applyFill="1" applyBorder="1" applyAlignment="1" applyProtection="1">
      <alignment horizontal="centerContinuous" wrapText="1"/>
      <protection locked="0"/>
    </xf>
    <xf numFmtId="49" fontId="7" fillId="8" borderId="5" xfId="0" applyNumberFormat="1" applyFont="1" applyFill="1" applyBorder="1" applyAlignment="1">
      <alignment vertical="center" wrapText="1"/>
    </xf>
    <xf numFmtId="164" fontId="7" fillId="0" borderId="5" xfId="4">
      <alignment horizontal="right" vertical="center" wrapText="1"/>
      <protection locked="0"/>
    </xf>
    <xf numFmtId="164" fontId="7" fillId="4" borderId="5" xfId="6">
      <alignment horizontal="right" vertical="center" wrapText="1"/>
    </xf>
    <xf numFmtId="49" fontId="6" fillId="5" borderId="5" xfId="0" applyNumberFormat="1" applyFont="1" applyFill="1" applyBorder="1" applyAlignment="1">
      <alignment vertical="center" wrapText="1"/>
    </xf>
    <xf numFmtId="164" fontId="6" fillId="5" borderId="5" xfId="7">
      <alignment horizontal="right" vertical="center" wrapText="1"/>
    </xf>
    <xf numFmtId="0" fontId="6" fillId="5" borderId="5" xfId="0" applyFont="1" applyFill="1" applyBorder="1" applyAlignment="1">
      <alignment vertical="center" wrapText="1"/>
    </xf>
    <xf numFmtId="49" fontId="6" fillId="6" borderId="5" xfId="0" applyNumberFormat="1" applyFont="1" applyFill="1" applyBorder="1" applyAlignment="1">
      <alignment horizontal="center" vertical="center"/>
    </xf>
    <xf numFmtId="49" fontId="5" fillId="6" borderId="5" xfId="0" applyNumberFormat="1" applyFont="1" applyFill="1" applyBorder="1" applyAlignment="1">
      <alignment horizontal="center" vertical="center"/>
    </xf>
    <xf numFmtId="49" fontId="7" fillId="8" borderId="5" xfId="0" applyNumberFormat="1" applyFont="1" applyFill="1" applyBorder="1" applyAlignment="1">
      <alignment vertical="center"/>
    </xf>
    <xf numFmtId="0" fontId="7" fillId="8" borderId="5" xfId="0" applyFont="1" applyFill="1" applyBorder="1" applyAlignment="1">
      <alignment vertical="center"/>
    </xf>
    <xf numFmtId="0" fontId="5" fillId="6" borderId="4" xfId="0" applyNumberFormat="1" applyFont="1" applyFill="1" applyBorder="1" applyAlignment="1">
      <alignment horizontal="center" vertical="center" wrapText="1"/>
    </xf>
    <xf numFmtId="164" fontId="10" fillId="9" borderId="5" xfId="0" applyNumberFormat="1" applyFont="1" applyFill="1" applyBorder="1" applyAlignment="1" applyProtection="1">
      <alignment horizontal="right" wrapText="1"/>
      <protection locked="0"/>
    </xf>
    <xf numFmtId="49" fontId="7" fillId="8" borderId="5" xfId="0" applyNumberFormat="1" applyFont="1" applyFill="1" applyBorder="1" applyAlignment="1">
      <alignment wrapText="1"/>
    </xf>
    <xf numFmtId="164" fontId="7" fillId="0" borderId="5" xfId="0" applyNumberFormat="1" applyFont="1" applyBorder="1" applyAlignment="1" applyProtection="1">
      <alignment horizontal="right" wrapText="1"/>
      <protection locked="0"/>
    </xf>
    <xf numFmtId="164" fontId="7" fillId="9" borderId="5" xfId="0" applyNumberFormat="1" applyFont="1" applyFill="1" applyBorder="1" applyAlignment="1" applyProtection="1">
      <alignment horizontal="right" wrapText="1"/>
      <protection locked="0"/>
    </xf>
    <xf numFmtId="49" fontId="6" fillId="5" borderId="5" xfId="0" applyNumberFormat="1" applyFont="1" applyFill="1" applyBorder="1" applyAlignment="1">
      <alignment wrapText="1"/>
    </xf>
    <xf numFmtId="0" fontId="0" fillId="0" borderId="0" xfId="0" applyNumberFormat="1" applyFont="1" applyAlignment="1">
      <alignment wrapText="1"/>
    </xf>
    <xf numFmtId="0" fontId="7" fillId="0" borderId="0" xfId="0" applyNumberFormat="1" applyFont="1"/>
    <xf numFmtId="17" fontId="5" fillId="6" borderId="4" xfId="0" applyNumberFormat="1" applyFont="1" applyFill="1" applyBorder="1" applyAlignment="1">
      <alignment horizontal="center" vertical="center" wrapText="1"/>
    </xf>
    <xf numFmtId="164" fontId="0" fillId="0" borderId="0" xfId="0" applyNumberFormat="1" applyFont="1"/>
    <xf numFmtId="164" fontId="0" fillId="0" borderId="0" xfId="0" applyNumberFormat="1" applyFont="1" applyAlignment="1">
      <alignment wrapText="1"/>
    </xf>
    <xf numFmtId="0" fontId="5" fillId="6" borderId="4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0" xfId="0" applyFont="1"/>
    <xf numFmtId="164" fontId="7" fillId="0" borderId="5" xfId="0" applyNumberFormat="1" applyFont="1" applyFill="1" applyBorder="1" applyAlignment="1" applyProtection="1">
      <alignment horizontal="right" wrapText="1"/>
      <protection locked="0"/>
    </xf>
    <xf numFmtId="49" fontId="6" fillId="8" borderId="5" xfId="0" applyNumberFormat="1" applyFont="1" applyFill="1" applyBorder="1" applyAlignment="1">
      <alignment wrapText="1"/>
    </xf>
    <xf numFmtId="164" fontId="6" fillId="9" borderId="5" xfId="0" applyNumberFormat="1" applyFont="1" applyFill="1" applyBorder="1" applyAlignment="1" applyProtection="1">
      <alignment horizontal="right" wrapText="1"/>
      <protection locked="0"/>
    </xf>
    <xf numFmtId="0" fontId="11" fillId="3" borderId="4" xfId="0" applyNumberFormat="1" applyFont="1" applyFill="1" applyBorder="1" applyAlignment="1" applyProtection="1">
      <alignment horizontal="left" vertical="center" wrapText="1"/>
    </xf>
    <xf numFmtId="0" fontId="12" fillId="3" borderId="4" xfId="0" applyNumberFormat="1" applyFont="1" applyFill="1" applyBorder="1" applyAlignment="1" applyProtection="1">
      <alignment horizontal="left" vertical="center" wrapText="1"/>
    </xf>
    <xf numFmtId="0" fontId="13" fillId="3" borderId="4" xfId="0" applyNumberFormat="1" applyFont="1" applyFill="1" applyBorder="1" applyAlignment="1" applyProtection="1">
      <alignment horizontal="center" vertical="center" wrapText="1"/>
    </xf>
    <xf numFmtId="4" fontId="11" fillId="3" borderId="4" xfId="0" applyNumberFormat="1" applyFont="1" applyFill="1" applyBorder="1" applyAlignment="1" applyProtection="1">
      <alignment horizontal="right" vertical="center" wrapText="1"/>
    </xf>
    <xf numFmtId="0" fontId="7" fillId="11" borderId="4" xfId="0" applyNumberFormat="1" applyFont="1" applyFill="1" applyBorder="1" applyAlignment="1" applyProtection="1">
      <alignment vertical="center" wrapText="1"/>
    </xf>
    <xf numFmtId="4" fontId="0" fillId="0" borderId="4" xfId="0" applyNumberFormat="1" applyFont="1" applyFill="1" applyBorder="1" applyAlignment="1" applyProtection="1">
      <alignment horizontal="right" vertical="center"/>
      <protection locked="0"/>
    </xf>
    <xf numFmtId="0" fontId="6" fillId="12" borderId="4" xfId="0" applyNumberFormat="1" applyFont="1" applyFill="1" applyBorder="1" applyAlignment="1" applyProtection="1">
      <alignment vertical="center" wrapText="1"/>
    </xf>
    <xf numFmtId="4" fontId="10" fillId="12" borderId="4" xfId="0" applyNumberFormat="1" applyFont="1" applyFill="1" applyBorder="1" applyAlignment="1" applyProtection="1">
      <alignment horizontal="right" vertical="center"/>
      <protection locked="0"/>
    </xf>
    <xf numFmtId="0" fontId="14" fillId="0" borderId="0" xfId="0" applyFont="1"/>
    <xf numFmtId="0" fontId="11" fillId="3" borderId="4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horizontal="left" vertical="center" wrapText="1"/>
    </xf>
    <xf numFmtId="17" fontId="10" fillId="3" borderId="4" xfId="0" applyNumberFormat="1" applyFont="1" applyFill="1" applyBorder="1" applyAlignment="1">
      <alignment horizontal="center" vertical="center" wrapText="1"/>
    </xf>
    <xf numFmtId="17" fontId="11" fillId="3" borderId="4" xfId="0" applyNumberFormat="1" applyFont="1" applyFill="1" applyBorder="1" applyAlignment="1">
      <alignment horizontal="center" vertical="center" wrapText="1"/>
    </xf>
    <xf numFmtId="4" fontId="10" fillId="3" borderId="4" xfId="0" applyNumberFormat="1" applyFont="1" applyFill="1" applyBorder="1" applyAlignment="1">
      <alignment horizontal="right" vertical="center" wrapText="1"/>
    </xf>
    <xf numFmtId="4" fontId="11" fillId="3" borderId="4" xfId="0" applyNumberFormat="1" applyFont="1" applyFill="1" applyBorder="1" applyAlignment="1">
      <alignment horizontal="right" vertical="center" wrapText="1"/>
    </xf>
    <xf numFmtId="0" fontId="7" fillId="11" borderId="4" xfId="0" applyFont="1" applyFill="1" applyBorder="1" applyAlignment="1">
      <alignment vertical="center" wrapText="1"/>
    </xf>
    <xf numFmtId="4" fontId="15" fillId="0" borderId="4" xfId="0" applyNumberFormat="1" applyFont="1" applyBorder="1" applyAlignment="1" applyProtection="1">
      <alignment horizontal="right" vertical="center"/>
      <protection locked="0"/>
    </xf>
    <xf numFmtId="4" fontId="0" fillId="0" borderId="4" xfId="0" applyNumberFormat="1" applyBorder="1" applyAlignment="1" applyProtection="1">
      <alignment horizontal="right" vertical="center"/>
      <protection locked="0"/>
    </xf>
    <xf numFmtId="0" fontId="6" fillId="12" borderId="4" xfId="0" applyFont="1" applyFill="1" applyBorder="1" applyAlignment="1">
      <alignment vertical="center" wrapText="1"/>
    </xf>
    <xf numFmtId="0" fontId="15" fillId="0" borderId="0" xfId="0" applyFont="1"/>
    <xf numFmtId="0" fontId="11" fillId="3" borderId="4" xfId="0" applyNumberFormat="1" applyFont="1" applyFill="1" applyBorder="1" applyAlignment="1" applyProtection="1">
      <alignment horizontal="center" vertical="center" wrapText="1"/>
    </xf>
    <xf numFmtId="49" fontId="11" fillId="3" borderId="4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43" fontId="0" fillId="0" borderId="0" xfId="5" applyFont="1"/>
    <xf numFmtId="43" fontId="0" fillId="0" borderId="0" xfId="0" applyNumberFormat="1"/>
    <xf numFmtId="14" fontId="11" fillId="3" borderId="4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Fill="1" applyBorder="1"/>
    <xf numFmtId="0" fontId="17" fillId="14" borderId="4" xfId="0" applyFont="1" applyFill="1" applyBorder="1" applyAlignment="1">
      <alignment horizontal="left" vertical="center" wrapText="1"/>
    </xf>
    <xf numFmtId="0" fontId="18" fillId="14" borderId="4" xfId="0" applyFont="1" applyFill="1" applyBorder="1" applyAlignment="1">
      <alignment horizontal="left" vertical="center" wrapText="1"/>
    </xf>
    <xf numFmtId="4" fontId="17" fillId="14" borderId="4" xfId="0" applyNumberFormat="1" applyFont="1" applyFill="1" applyBorder="1" applyAlignment="1">
      <alignment horizontal="right" vertical="center" wrapText="1"/>
    </xf>
    <xf numFmtId="0" fontId="7" fillId="15" borderId="4" xfId="0" applyFont="1" applyFill="1" applyBorder="1" applyAlignment="1">
      <alignment vertical="center" wrapText="1"/>
    </xf>
    <xf numFmtId="4" fontId="16" fillId="0" borderId="4" xfId="0" applyNumberFormat="1" applyFont="1" applyFill="1" applyBorder="1" applyAlignment="1" applyProtection="1">
      <alignment horizontal="right" vertical="center"/>
      <protection locked="0"/>
    </xf>
    <xf numFmtId="0" fontId="6" fillId="16" borderId="4" xfId="0" applyFont="1" applyFill="1" applyBorder="1" applyAlignment="1">
      <alignment vertical="center" wrapText="1"/>
    </xf>
    <xf numFmtId="4" fontId="10" fillId="16" borderId="4" xfId="0" applyNumberFormat="1" applyFont="1" applyFill="1" applyBorder="1" applyAlignment="1" applyProtection="1">
      <alignment horizontal="right" vertical="center"/>
      <protection locked="0"/>
    </xf>
    <xf numFmtId="4" fontId="16" fillId="0" borderId="4" xfId="0" quotePrefix="1" applyNumberFormat="1" applyFont="1" applyFill="1" applyBorder="1" applyAlignment="1" applyProtection="1">
      <alignment horizontal="right" vertical="center"/>
      <protection locked="0"/>
    </xf>
    <xf numFmtId="0" fontId="19" fillId="0" borderId="0" xfId="0" applyFont="1" applyFill="1" applyBorder="1"/>
    <xf numFmtId="0" fontId="11" fillId="2" borderId="13" xfId="0" applyNumberFormat="1" applyFont="1" applyFill="1" applyBorder="1" applyAlignment="1" applyProtection="1">
      <alignment horizontal="center" vertical="center" wrapText="1"/>
      <protection hidden="1"/>
    </xf>
    <xf numFmtId="0" fontId="11" fillId="2" borderId="13" xfId="0" applyNumberFormat="1" applyFont="1" applyFill="1" applyBorder="1" applyAlignment="1" applyProtection="1">
      <alignment horizontal="left" vertical="center" wrapText="1"/>
      <protection hidden="1"/>
    </xf>
    <xf numFmtId="4" fontId="10" fillId="2" borderId="13" xfId="0" applyNumberFormat="1" applyFont="1" applyFill="1" applyBorder="1" applyAlignment="1" applyProtection="1">
      <alignment horizontal="right" vertical="center" wrapText="1"/>
      <protection hidden="1"/>
    </xf>
    <xf numFmtId="0" fontId="7" fillId="19" borderId="13" xfId="0" applyNumberFormat="1" applyFont="1" applyFill="1" applyBorder="1" applyAlignment="1" applyProtection="1">
      <alignment vertical="center" wrapText="1"/>
      <protection hidden="1"/>
    </xf>
    <xf numFmtId="4" fontId="0" fillId="0" borderId="13" xfId="0" applyNumberFormat="1" applyFont="1" applyFill="1" applyBorder="1" applyAlignment="1" applyProtection="1">
      <alignment horizontal="right" vertical="center"/>
      <protection hidden="1"/>
    </xf>
    <xf numFmtId="4" fontId="0" fillId="0" borderId="13" xfId="0" applyNumberFormat="1" applyFont="1" applyFill="1" applyBorder="1" applyAlignment="1" applyProtection="1">
      <alignment horizontal="right" vertical="center"/>
      <protection locked="0"/>
    </xf>
    <xf numFmtId="0" fontId="6" fillId="17" borderId="13" xfId="0" applyNumberFormat="1" applyFont="1" applyFill="1" applyBorder="1" applyAlignment="1" applyProtection="1">
      <alignment vertical="center" wrapText="1"/>
      <protection hidden="1"/>
    </xf>
    <xf numFmtId="4" fontId="10" fillId="17" borderId="13" xfId="0" applyNumberFormat="1" applyFont="1" applyFill="1" applyBorder="1" applyAlignment="1" applyProtection="1">
      <alignment horizontal="right" vertical="center"/>
      <protection hidden="1"/>
    </xf>
    <xf numFmtId="4" fontId="10" fillId="2" borderId="13" xfId="0" applyNumberFormat="1" applyFont="1" applyFill="1" applyBorder="1" applyAlignment="1" applyProtection="1">
      <alignment horizontal="right" vertical="center" wrapText="1"/>
      <protection locked="0"/>
    </xf>
    <xf numFmtId="0" fontId="5" fillId="6" borderId="6" xfId="0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5" fillId="7" borderId="9" xfId="0" applyFont="1" applyFill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5" fillId="7" borderId="4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5" fillId="6" borderId="6" xfId="0" applyNumberFormat="1" applyFont="1" applyFill="1" applyBorder="1" applyAlignment="1">
      <alignment vertical="center" wrapText="1"/>
    </xf>
    <xf numFmtId="0" fontId="0" fillId="0" borderId="7" xfId="0" applyNumberFormat="1" applyFont="1" applyBorder="1" applyAlignment="1">
      <alignment vertical="center" wrapText="1"/>
    </xf>
    <xf numFmtId="0" fontId="0" fillId="0" borderId="8" xfId="0" applyNumberFormat="1" applyFont="1" applyBorder="1" applyAlignment="1">
      <alignment vertical="center" wrapText="1"/>
    </xf>
    <xf numFmtId="0" fontId="5" fillId="7" borderId="9" xfId="0" applyNumberFormat="1" applyFont="1" applyFill="1" applyBorder="1" applyAlignment="1">
      <alignment vertical="center" wrapText="1"/>
    </xf>
    <xf numFmtId="0" fontId="0" fillId="0" borderId="10" xfId="0" applyNumberFormat="1" applyFont="1" applyBorder="1" applyAlignment="1">
      <alignment vertical="center" wrapText="1"/>
    </xf>
    <xf numFmtId="0" fontId="0" fillId="0" borderId="11" xfId="0" applyNumberFormat="1" applyFont="1" applyBorder="1" applyAlignment="1">
      <alignment vertical="center" wrapText="1"/>
    </xf>
    <xf numFmtId="0" fontId="5" fillId="7" borderId="4" xfId="0" applyNumberFormat="1" applyFont="1" applyFill="1" applyBorder="1" applyAlignment="1">
      <alignment vertical="center" wrapText="1"/>
    </xf>
    <xf numFmtId="0" fontId="0" fillId="0" borderId="0" xfId="0" applyNumberFormat="1" applyFont="1" applyAlignment="1">
      <alignment vertical="center" wrapText="1"/>
    </xf>
    <xf numFmtId="0" fontId="5" fillId="0" borderId="0" xfId="0" applyNumberFormat="1" applyFont="1" applyAlignment="1">
      <alignment horizontal="right" vertical="center" wrapText="1"/>
    </xf>
    <xf numFmtId="0" fontId="3" fillId="10" borderId="0" xfId="0" applyNumberFormat="1" applyFont="1" applyFill="1" applyBorder="1" applyAlignment="1" applyProtection="1">
      <alignment horizontal="right" vertical="center"/>
    </xf>
    <xf numFmtId="0" fontId="3" fillId="10" borderId="0" xfId="0" applyFont="1" applyFill="1" applyAlignment="1">
      <alignment horizontal="right" vertical="center"/>
    </xf>
    <xf numFmtId="0" fontId="3" fillId="3" borderId="6" xfId="0" applyNumberFormat="1" applyFont="1" applyFill="1" applyBorder="1" applyAlignment="1" applyProtection="1">
      <alignment horizontal="left" vertical="center" wrapText="1"/>
      <protection hidden="1"/>
    </xf>
    <xf numFmtId="0" fontId="3" fillId="3" borderId="7" xfId="0" applyNumberFormat="1" applyFont="1" applyFill="1" applyBorder="1" applyAlignment="1" applyProtection="1">
      <alignment horizontal="left" vertical="center" wrapText="1"/>
      <protection hidden="1"/>
    </xf>
    <xf numFmtId="0" fontId="3" fillId="2" borderId="12" xfId="0" applyNumberFormat="1" applyFont="1" applyFill="1" applyBorder="1" applyAlignment="1" applyProtection="1">
      <alignment horizontal="left" vertical="center" wrapText="1"/>
      <protection hidden="1"/>
    </xf>
    <xf numFmtId="0" fontId="6" fillId="12" borderId="6" xfId="0" applyNumberFormat="1" applyFont="1" applyFill="1" applyBorder="1" applyAlignment="1" applyProtection="1">
      <alignment horizontal="center" vertical="center" wrapText="1"/>
      <protection hidden="1"/>
    </xf>
    <xf numFmtId="0" fontId="6" fillId="12" borderId="7" xfId="0" applyNumberFormat="1" applyFont="1" applyFill="1" applyBorder="1" applyAlignment="1" applyProtection="1">
      <alignment horizontal="center" vertical="center" wrapText="1"/>
      <protection hidden="1"/>
    </xf>
    <xf numFmtId="0" fontId="6" fillId="17" borderId="12" xfId="0" applyNumberFormat="1" applyFont="1" applyFill="1" applyBorder="1" applyAlignment="1" applyProtection="1">
      <alignment horizontal="center" vertical="center" wrapText="1"/>
      <protection hidden="1"/>
    </xf>
    <xf numFmtId="0" fontId="3" fillId="18" borderId="0" xfId="0" applyNumberFormat="1" applyFont="1" applyFill="1" applyBorder="1" applyAlignment="1" applyProtection="1">
      <alignment horizontal="right" vertical="center"/>
      <protection hidden="1"/>
    </xf>
    <xf numFmtId="0" fontId="5" fillId="13" borderId="0" xfId="0" applyFont="1" applyFill="1" applyBorder="1" applyAlignment="1">
      <alignment horizontal="right" vertical="center"/>
    </xf>
  </cellXfs>
  <cellStyles count="8">
    <cellStyle name="Cabecera" xfId="3"/>
    <cellStyle name="Datos_num" xfId="4"/>
    <cellStyle name="Datos_num_bloq" xfId="6"/>
    <cellStyle name="Hipervínculo" xfId="2" builtinId="8"/>
    <cellStyle name="Millares" xfId="5" builtinId="3"/>
    <cellStyle name="Normal" xfId="0" builtinId="0"/>
    <cellStyle name="Normal 3" xfId="1"/>
    <cellStyle name="Total_importe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workbookViewId="0"/>
  </sheetViews>
  <sheetFormatPr baseColWidth="10" defaultColWidth="9.140625" defaultRowHeight="15" x14ac:dyDescent="0.25"/>
  <cols>
    <col min="1" max="1" width="109.7109375" style="7" bestFit="1" customWidth="1"/>
    <col min="2" max="16384" width="9.140625" style="2"/>
  </cols>
  <sheetData>
    <row r="1" spans="1:5" x14ac:dyDescent="0.25">
      <c r="A1" s="1" t="s">
        <v>19</v>
      </c>
    </row>
    <row r="2" spans="1:5" x14ac:dyDescent="0.25">
      <c r="A2" s="3" t="s">
        <v>0</v>
      </c>
      <c r="E2" s="2" t="s">
        <v>1</v>
      </c>
    </row>
    <row r="3" spans="1:5" ht="15.75" thickBot="1" x14ac:dyDescent="0.3">
      <c r="A3" s="4" t="s">
        <v>22</v>
      </c>
    </row>
    <row r="4" spans="1:5" x14ac:dyDescent="0.25">
      <c r="A4" s="5" t="s">
        <v>23</v>
      </c>
    </row>
    <row r="5" spans="1:5" x14ac:dyDescent="0.25">
      <c r="A5" s="5" t="s">
        <v>5</v>
      </c>
    </row>
    <row r="6" spans="1:5" x14ac:dyDescent="0.25">
      <c r="A6" s="5" t="s">
        <v>2</v>
      </c>
    </row>
    <row r="7" spans="1:5" x14ac:dyDescent="0.25">
      <c r="A7" s="5" t="s">
        <v>3</v>
      </c>
    </row>
    <row r="8" spans="1:5" x14ac:dyDescent="0.25">
      <c r="A8" s="5" t="s">
        <v>4</v>
      </c>
    </row>
    <row r="9" spans="1:5" x14ac:dyDescent="0.25">
      <c r="A9" s="5" t="s">
        <v>8</v>
      </c>
    </row>
    <row r="10" spans="1:5" x14ac:dyDescent="0.25">
      <c r="A10" s="5" t="s">
        <v>9</v>
      </c>
    </row>
    <row r="11" spans="1:5" x14ac:dyDescent="0.25">
      <c r="A11" s="5" t="s">
        <v>6</v>
      </c>
    </row>
    <row r="12" spans="1:5" x14ac:dyDescent="0.25">
      <c r="A12" s="5" t="s">
        <v>7</v>
      </c>
    </row>
    <row r="13" spans="1:5" x14ac:dyDescent="0.25">
      <c r="A13" s="5" t="s">
        <v>10</v>
      </c>
    </row>
    <row r="14" spans="1:5" x14ac:dyDescent="0.25">
      <c r="A14" s="5" t="s">
        <v>11</v>
      </c>
    </row>
    <row r="15" spans="1:5" x14ac:dyDescent="0.25">
      <c r="A15" s="14" t="s">
        <v>21</v>
      </c>
    </row>
    <row r="16" spans="1:5" x14ac:dyDescent="0.25">
      <c r="A16" s="14" t="s">
        <v>20</v>
      </c>
    </row>
    <row r="17" spans="1:1" x14ac:dyDescent="0.25">
      <c r="A17" s="5" t="s">
        <v>12</v>
      </c>
    </row>
    <row r="18" spans="1:1" x14ac:dyDescent="0.25">
      <c r="A18" s="5" t="s">
        <v>13</v>
      </c>
    </row>
    <row r="19" spans="1:1" x14ac:dyDescent="0.25">
      <c r="A19" s="5" t="s">
        <v>14</v>
      </c>
    </row>
    <row r="20" spans="1:1" x14ac:dyDescent="0.25">
      <c r="A20" s="5" t="s">
        <v>15</v>
      </c>
    </row>
    <row r="21" spans="1:1" x14ac:dyDescent="0.25">
      <c r="A21" s="5" t="s">
        <v>16</v>
      </c>
    </row>
    <row r="22" spans="1:1" x14ac:dyDescent="0.25">
      <c r="A22" s="5" t="s">
        <v>17</v>
      </c>
    </row>
    <row r="23" spans="1:1" x14ac:dyDescent="0.25">
      <c r="A23" s="5" t="s">
        <v>18</v>
      </c>
    </row>
    <row r="24" spans="1:1" x14ac:dyDescent="0.25">
      <c r="A24" s="6"/>
    </row>
    <row r="25" spans="1:1" x14ac:dyDescent="0.25">
      <c r="A25" s="6"/>
    </row>
    <row r="26" spans="1:1" x14ac:dyDescent="0.25">
      <c r="A26" s="6"/>
    </row>
    <row r="27" spans="1:1" x14ac:dyDescent="0.25">
      <c r="A27" s="6"/>
    </row>
    <row r="28" spans="1:1" x14ac:dyDescent="0.25">
      <c r="A28" s="6"/>
    </row>
  </sheetData>
  <hyperlinks>
    <hyperlink ref="A6" location="'AG. ADM.DIGITAL'!A1" display="AGENCIA PARA LA ADMINISTRACIÓN DIGITAL DE LA COMUNIDAD DE MADRID"/>
    <hyperlink ref="A7" location="AIECSIASV!A1" display="AGRUPACIÓN DE INTERÉS ECONÓMICO CENTRO SUPERIOR DE INVESTIGACIÓN DEL AUTOMÓVIL Y DE LA SEGURIDAD VIAL"/>
    <hyperlink ref="A8" location="ALCALINGUA!A1" display="ALCALINGUA – UNIVERSIDAD DE ALCALÁ, S.R.L."/>
    <hyperlink ref="A5" location="AMAPAD!A1" display="AGENCIA MADRILEÑA PARA EL APOYO A LAS PERSONAS ADULTAS CON DISCAPACIDAD_AMAPAD"/>
    <hyperlink ref="A11" location="'CANAL Extensia'!A1" display="CANAL EXTENSIA, S.A."/>
    <hyperlink ref="A12" location="'CANAL Gest. Lanzarote'!A1" display="CANAL GESTIÓN LANZAROTE, S.A.U."/>
    <hyperlink ref="A9" location="CYII!A1" display="CANAL DE ISABEL II"/>
    <hyperlink ref="A10" location="'CYII, S.A.'!A1" display="CANAL DE ISABEL II, S.A."/>
    <hyperlink ref="A13" location="CTC!A1" display="CENTRO DE TRANSPORTES DE COSLADA, S.A."/>
    <hyperlink ref="A14" location="CRUSA!A1" display="CIUDAD RESIDENCIAL UNIVERSITARIA, S.A. (CRUSA)"/>
    <hyperlink ref="A17" location="'MADRID ACTIVA'!A1" display="MADRID ACTIVA"/>
    <hyperlink ref="A18" location="'MADRID CULTURA Y TURISMO'!A1" display="MADRID, CULTURA Y TURISMO, S.A.U. (TURMADRID)"/>
    <hyperlink ref="A19" location="METRO!A1" display="METRO DE MADRID, S.A."/>
    <hyperlink ref="A20" location="'PLANIFICA MADRID'!A1" display="PLANIFICA MADRID, PROYECTOS Y OBRAS, M.P., S.A. (OBRAS MADRID, S.A)"/>
    <hyperlink ref="A21" location="RTVM!A1" display="RADIO TELEVISIÓN MADRID, S.A.U (RTVM)"/>
    <hyperlink ref="A23" location="'UNIVERSITAS XXI'!A1" display="UNIVERSITAS XXI, SOLUCIONES Y TECNOLOGIA PARA LA UNIVERSIDAD, S.A. (OCUSA)"/>
    <hyperlink ref="A22" location="U.C.RADIODIAGNÓSTICO!A1" display="UNIDAD CENTRAL DE RADIODIAGNÓSTICO"/>
    <hyperlink ref="A16" location="HOSP.ALCORCÓN!A1" display="HOSPITAL UNIVERSITARIO DE ALCORCÓN"/>
    <hyperlink ref="A15" location="HOSP.FUENLABRADA!A1" display="HOSPITAL UNIVERSITARIO DE FUENLABRADA"/>
    <hyperlink ref="A4" location="'AG. CIBERSEGURIDAD'!A1" display="AGENCIA CIBERSEGURIDAD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3"/>
  <sheetViews>
    <sheetView workbookViewId="0">
      <selection sqref="A1:D1"/>
    </sheetView>
  </sheetViews>
  <sheetFormatPr baseColWidth="10" defaultRowHeight="15" x14ac:dyDescent="0.25"/>
  <cols>
    <col min="1" max="1" width="28.5703125" bestFit="1" customWidth="1"/>
    <col min="2" max="2" width="85.7109375" bestFit="1" customWidth="1"/>
    <col min="3" max="3" width="15.28515625" style="66" bestFit="1" customWidth="1"/>
    <col min="4" max="4" width="15.28515625" bestFit="1" customWidth="1"/>
  </cols>
  <sheetData>
    <row r="1" spans="1:4" ht="20.100000000000001" customHeight="1" thickBot="1" x14ac:dyDescent="0.3">
      <c r="A1" s="111" t="s">
        <v>25</v>
      </c>
      <c r="B1" s="111"/>
      <c r="C1" s="111"/>
      <c r="D1" s="111"/>
    </row>
    <row r="2" spans="1:4" ht="20.25" thickBot="1" x14ac:dyDescent="0.3">
      <c r="A2" s="56"/>
      <c r="B2" s="57" t="s">
        <v>19</v>
      </c>
      <c r="C2" s="58">
        <v>45565</v>
      </c>
      <c r="D2" s="59">
        <v>45291</v>
      </c>
    </row>
    <row r="3" spans="1:4" ht="15.75" thickBot="1" x14ac:dyDescent="0.3">
      <c r="A3" s="56"/>
      <c r="B3" s="56" t="s">
        <v>30</v>
      </c>
      <c r="C3" s="60">
        <f>C58</f>
        <v>-8096</v>
      </c>
      <c r="D3" s="61">
        <f>D58</f>
        <v>-13557</v>
      </c>
    </row>
    <row r="4" spans="1:4" ht="23.25" thickBot="1" x14ac:dyDescent="0.3">
      <c r="A4" s="62" t="s">
        <v>31</v>
      </c>
      <c r="B4" s="62" t="s">
        <v>32</v>
      </c>
      <c r="C4" s="63">
        <v>28549</v>
      </c>
      <c r="D4" s="64">
        <v>35468</v>
      </c>
    </row>
    <row r="5" spans="1:4" ht="15.75" thickBot="1" x14ac:dyDescent="0.3">
      <c r="A5" s="62" t="s">
        <v>33</v>
      </c>
      <c r="B5" s="62" t="s">
        <v>34</v>
      </c>
      <c r="C5" s="63"/>
      <c r="D5" s="64"/>
    </row>
    <row r="6" spans="1:4" ht="15.75" thickBot="1" x14ac:dyDescent="0.3">
      <c r="A6" s="62" t="s">
        <v>35</v>
      </c>
      <c r="B6" s="62" t="s">
        <v>36</v>
      </c>
      <c r="C6" s="63"/>
      <c r="D6" s="64"/>
    </row>
    <row r="7" spans="1:4" ht="15.75" thickBot="1" x14ac:dyDescent="0.3">
      <c r="A7" s="62" t="s">
        <v>1</v>
      </c>
      <c r="B7" s="62" t="s">
        <v>37</v>
      </c>
      <c r="C7" s="63">
        <f>SUM(C8:C11)</f>
        <v>-16493</v>
      </c>
      <c r="D7" s="64">
        <f>SUM(D8:D11)</f>
        <v>-25476</v>
      </c>
    </row>
    <row r="8" spans="1:4" ht="15.75" thickBot="1" x14ac:dyDescent="0.3">
      <c r="A8" s="62" t="s">
        <v>38</v>
      </c>
      <c r="B8" s="62" t="s">
        <v>127</v>
      </c>
      <c r="C8" s="63"/>
      <c r="D8" s="64"/>
    </row>
    <row r="9" spans="1:4" ht="34.5" thickBot="1" x14ac:dyDescent="0.3">
      <c r="A9" s="62" t="s">
        <v>40</v>
      </c>
      <c r="B9" s="62" t="s">
        <v>128</v>
      </c>
      <c r="C9" s="63">
        <v>-12670</v>
      </c>
      <c r="D9" s="64">
        <v>-20117</v>
      </c>
    </row>
    <row r="10" spans="1:4" ht="15.75" thickBot="1" x14ac:dyDescent="0.3">
      <c r="A10" s="62" t="s">
        <v>42</v>
      </c>
      <c r="B10" s="62" t="s">
        <v>129</v>
      </c>
      <c r="C10" s="63">
        <v>-3823</v>
      </c>
      <c r="D10" s="64">
        <v>-5359</v>
      </c>
    </row>
    <row r="11" spans="1:4" ht="23.25" thickBot="1" x14ac:dyDescent="0.3">
      <c r="A11" s="62" t="s">
        <v>44</v>
      </c>
      <c r="B11" s="62" t="s">
        <v>130</v>
      </c>
      <c r="C11" s="63"/>
      <c r="D11" s="64"/>
    </row>
    <row r="12" spans="1:4" ht="15.75" thickBot="1" x14ac:dyDescent="0.3">
      <c r="A12" s="62" t="s">
        <v>1</v>
      </c>
      <c r="B12" s="62" t="s">
        <v>46</v>
      </c>
      <c r="C12" s="63">
        <f>SUM(C13:C14)</f>
        <v>1559</v>
      </c>
      <c r="D12" s="64">
        <f>SUM(D13:D14)</f>
        <v>3234</v>
      </c>
    </row>
    <row r="13" spans="1:4" ht="15.75" thickBot="1" x14ac:dyDescent="0.3">
      <c r="A13" s="62" t="s">
        <v>47</v>
      </c>
      <c r="B13" s="62" t="s">
        <v>131</v>
      </c>
      <c r="C13" s="63">
        <v>1559</v>
      </c>
      <c r="D13" s="64">
        <v>2157</v>
      </c>
    </row>
    <row r="14" spans="1:4" ht="15.75" thickBot="1" x14ac:dyDescent="0.3">
      <c r="A14" s="62" t="s">
        <v>49</v>
      </c>
      <c r="B14" s="62" t="s">
        <v>132</v>
      </c>
      <c r="C14" s="63"/>
      <c r="D14" s="64">
        <v>1077</v>
      </c>
    </row>
    <row r="15" spans="1:4" ht="15.75" thickBot="1" x14ac:dyDescent="0.3">
      <c r="A15" s="62" t="s">
        <v>1</v>
      </c>
      <c r="B15" s="62" t="s">
        <v>51</v>
      </c>
      <c r="C15" s="63">
        <f>SUM(C16:C18)</f>
        <v>-7605</v>
      </c>
      <c r="D15" s="64">
        <f>SUM(D16:D18)</f>
        <v>-10397</v>
      </c>
    </row>
    <row r="16" spans="1:4" ht="15.75" thickBot="1" x14ac:dyDescent="0.3">
      <c r="A16" s="62" t="s">
        <v>52</v>
      </c>
      <c r="B16" s="62" t="s">
        <v>133</v>
      </c>
      <c r="C16" s="63">
        <v>-5589</v>
      </c>
      <c r="D16" s="64">
        <v>-7626</v>
      </c>
    </row>
    <row r="17" spans="1:4" ht="15.75" thickBot="1" x14ac:dyDescent="0.3">
      <c r="A17" s="62" t="s">
        <v>54</v>
      </c>
      <c r="B17" s="62" t="s">
        <v>134</v>
      </c>
      <c r="C17" s="63">
        <v>-2016</v>
      </c>
      <c r="D17" s="64">
        <v>-2771</v>
      </c>
    </row>
    <row r="18" spans="1:4" ht="15.75" thickBot="1" x14ac:dyDescent="0.3">
      <c r="A18" s="62" t="s">
        <v>56</v>
      </c>
      <c r="B18" s="62" t="s">
        <v>135</v>
      </c>
      <c r="C18" s="63"/>
      <c r="D18" s="64"/>
    </row>
    <row r="19" spans="1:4" ht="15.75" thickBot="1" x14ac:dyDescent="0.3">
      <c r="A19" s="62" t="s">
        <v>1</v>
      </c>
      <c r="B19" s="62" t="s">
        <v>58</v>
      </c>
      <c r="C19" s="63">
        <f>SUM(C20:C23)</f>
        <v>-3814</v>
      </c>
      <c r="D19" s="64">
        <f>SUM(D20:D23)</f>
        <v>-4881</v>
      </c>
    </row>
    <row r="20" spans="1:4" ht="34.5" thickBot="1" x14ac:dyDescent="0.3">
      <c r="A20" s="62" t="s">
        <v>59</v>
      </c>
      <c r="B20" s="62" t="s">
        <v>136</v>
      </c>
      <c r="C20" s="63">
        <v>-3331</v>
      </c>
      <c r="D20" s="64">
        <v>-4293</v>
      </c>
    </row>
    <row r="21" spans="1:4" ht="15.75" thickBot="1" x14ac:dyDescent="0.3">
      <c r="A21" s="62" t="s">
        <v>61</v>
      </c>
      <c r="B21" s="62" t="s">
        <v>137</v>
      </c>
      <c r="C21" s="63">
        <v>-596</v>
      </c>
      <c r="D21" s="64">
        <v>-757</v>
      </c>
    </row>
    <row r="22" spans="1:4" ht="15.75" thickBot="1" x14ac:dyDescent="0.3">
      <c r="A22" s="62" t="s">
        <v>63</v>
      </c>
      <c r="B22" s="62" t="s">
        <v>138</v>
      </c>
      <c r="C22" s="63">
        <v>124</v>
      </c>
      <c r="D22" s="64">
        <v>195</v>
      </c>
    </row>
    <row r="23" spans="1:4" ht="15.75" thickBot="1" x14ac:dyDescent="0.3">
      <c r="A23" s="62" t="s">
        <v>65</v>
      </c>
      <c r="B23" s="62" t="s">
        <v>139</v>
      </c>
      <c r="C23" s="63">
        <v>-11</v>
      </c>
      <c r="D23" s="64">
        <v>-26</v>
      </c>
    </row>
    <row r="24" spans="1:4" ht="15.75" thickBot="1" x14ac:dyDescent="0.3">
      <c r="A24" s="62" t="s">
        <v>1</v>
      </c>
      <c r="B24" s="62" t="s">
        <v>67</v>
      </c>
      <c r="C24" s="63">
        <f>SUM(C25:C27)</f>
        <v>-3033</v>
      </c>
      <c r="D24" s="64">
        <f>SUM(D25:D27)</f>
        <v>-3938</v>
      </c>
    </row>
    <row r="25" spans="1:4" ht="15.75" thickBot="1" x14ac:dyDescent="0.3">
      <c r="A25" s="62" t="s">
        <v>68</v>
      </c>
      <c r="B25" s="62" t="s">
        <v>140</v>
      </c>
      <c r="C25" s="63">
        <v>-3033</v>
      </c>
      <c r="D25" s="64">
        <v>-3938</v>
      </c>
    </row>
    <row r="26" spans="1:4" ht="15.75" thickBot="1" x14ac:dyDescent="0.3">
      <c r="A26" s="62" t="s">
        <v>70</v>
      </c>
      <c r="B26" s="62" t="s">
        <v>141</v>
      </c>
      <c r="C26" s="63"/>
      <c r="D26" s="64"/>
    </row>
    <row r="27" spans="1:4" ht="15.75" thickBot="1" x14ac:dyDescent="0.3">
      <c r="A27" s="62" t="s">
        <v>72</v>
      </c>
      <c r="B27" s="62" t="s">
        <v>142</v>
      </c>
      <c r="C27" s="63"/>
      <c r="D27" s="64"/>
    </row>
    <row r="28" spans="1:4" ht="15.75" thickBot="1" x14ac:dyDescent="0.3">
      <c r="A28" s="62" t="s">
        <v>1</v>
      </c>
      <c r="B28" s="62" t="s">
        <v>74</v>
      </c>
      <c r="C28" s="63"/>
      <c r="D28" s="64"/>
    </row>
    <row r="29" spans="1:4" ht="15.75" thickBot="1" x14ac:dyDescent="0.3">
      <c r="A29" s="62" t="s">
        <v>75</v>
      </c>
      <c r="B29" s="62" t="s">
        <v>76</v>
      </c>
      <c r="C29" s="63"/>
      <c r="D29" s="64"/>
    </row>
    <row r="30" spans="1:4" ht="15.75" thickBot="1" x14ac:dyDescent="0.3">
      <c r="A30" s="62" t="s">
        <v>1</v>
      </c>
      <c r="B30" s="62" t="s">
        <v>77</v>
      </c>
      <c r="C30" s="63">
        <f>C31+C35</f>
        <v>0</v>
      </c>
      <c r="D30" s="64">
        <f>D31+D35</f>
        <v>0</v>
      </c>
    </row>
    <row r="31" spans="1:4" ht="15.75" thickBot="1" x14ac:dyDescent="0.3">
      <c r="A31" s="62" t="s">
        <v>1</v>
      </c>
      <c r="B31" s="62" t="s">
        <v>143</v>
      </c>
      <c r="C31" s="63">
        <f>SUM(C32:C34)</f>
        <v>0</v>
      </c>
      <c r="D31" s="64">
        <f>SUM(D32:D34)</f>
        <v>0</v>
      </c>
    </row>
    <row r="32" spans="1:4" ht="15.75" thickBot="1" x14ac:dyDescent="0.3">
      <c r="A32" s="62" t="s">
        <v>79</v>
      </c>
      <c r="B32" s="62" t="s">
        <v>144</v>
      </c>
      <c r="C32" s="63"/>
      <c r="D32" s="64"/>
    </row>
    <row r="33" spans="1:4" ht="15.75" thickBot="1" x14ac:dyDescent="0.3">
      <c r="A33" s="62" t="s">
        <v>81</v>
      </c>
      <c r="B33" s="62" t="s">
        <v>145</v>
      </c>
      <c r="C33" s="63"/>
      <c r="D33" s="64"/>
    </row>
    <row r="34" spans="1:4" ht="15.75" thickBot="1" x14ac:dyDescent="0.3">
      <c r="A34" s="62" t="s">
        <v>83</v>
      </c>
      <c r="B34" s="62" t="s">
        <v>146</v>
      </c>
      <c r="C34" s="63"/>
      <c r="D34" s="64"/>
    </row>
    <row r="35" spans="1:4" ht="15.75" thickBot="1" x14ac:dyDescent="0.3">
      <c r="A35" s="62" t="s">
        <v>1</v>
      </c>
      <c r="B35" s="62" t="s">
        <v>147</v>
      </c>
      <c r="C35" s="63">
        <f>SUM(C36:C38)</f>
        <v>0</v>
      </c>
      <c r="D35" s="64">
        <f>SUM(D36:D38)</f>
        <v>0</v>
      </c>
    </row>
    <row r="36" spans="1:4" ht="15.75" thickBot="1" x14ac:dyDescent="0.3">
      <c r="A36" s="62" t="s">
        <v>86</v>
      </c>
      <c r="B36" s="62" t="s">
        <v>144</v>
      </c>
      <c r="C36" s="63"/>
      <c r="D36" s="64"/>
    </row>
    <row r="37" spans="1:4" ht="15.75" thickBot="1" x14ac:dyDescent="0.3">
      <c r="A37" s="62" t="s">
        <v>87</v>
      </c>
      <c r="B37" s="62" t="s">
        <v>145</v>
      </c>
      <c r="C37" s="63"/>
      <c r="D37" s="64"/>
    </row>
    <row r="38" spans="1:4" ht="15.75" thickBot="1" x14ac:dyDescent="0.3">
      <c r="A38" s="62" t="s">
        <v>88</v>
      </c>
      <c r="B38" s="62" t="s">
        <v>146</v>
      </c>
      <c r="C38" s="63"/>
      <c r="D38" s="64"/>
    </row>
    <row r="39" spans="1:4" ht="15.75" thickBot="1" x14ac:dyDescent="0.3">
      <c r="A39" s="62" t="s">
        <v>148</v>
      </c>
      <c r="B39" s="62" t="s">
        <v>90</v>
      </c>
      <c r="C39" s="63"/>
      <c r="D39" s="64"/>
    </row>
    <row r="40" spans="1:4" ht="15.75" thickBot="1" x14ac:dyDescent="0.3">
      <c r="A40" s="62" t="s">
        <v>148</v>
      </c>
      <c r="B40" s="62" t="s">
        <v>91</v>
      </c>
      <c r="C40" s="63">
        <f>SUM(C41:C42)</f>
        <v>-106</v>
      </c>
      <c r="D40" s="64">
        <f>SUM(D41:D42)</f>
        <v>272</v>
      </c>
    </row>
    <row r="41" spans="1:4" ht="15.75" thickBot="1" x14ac:dyDescent="0.3">
      <c r="A41" s="62" t="s">
        <v>92</v>
      </c>
      <c r="B41" s="62" t="s">
        <v>149</v>
      </c>
      <c r="C41" s="63">
        <v>-110</v>
      </c>
      <c r="D41" s="64">
        <v>-115</v>
      </c>
    </row>
    <row r="42" spans="1:4" ht="15.75" thickBot="1" x14ac:dyDescent="0.3">
      <c r="A42" s="62" t="s">
        <v>94</v>
      </c>
      <c r="B42" s="62" t="s">
        <v>150</v>
      </c>
      <c r="C42" s="63">
        <v>4</v>
      </c>
      <c r="D42" s="64">
        <v>387</v>
      </c>
    </row>
    <row r="43" spans="1:4" ht="15.75" thickBot="1" x14ac:dyDescent="0.3">
      <c r="A43" s="65" t="s">
        <v>1</v>
      </c>
      <c r="B43" s="65" t="s">
        <v>96</v>
      </c>
      <c r="C43" s="54">
        <f>C4+C5+C6+C7+C12+C15+C19+C24+C28+C29+C30+C39+C40</f>
        <v>-943</v>
      </c>
      <c r="D43" s="54">
        <f>D4+D5+D6+D7+D12+D15+D19+D24+D28+D29+D30+D39+D40</f>
        <v>-5718</v>
      </c>
    </row>
    <row r="44" spans="1:4" ht="15.75" thickBot="1" x14ac:dyDescent="0.3">
      <c r="A44" s="62" t="s">
        <v>1</v>
      </c>
      <c r="B44" s="62" t="s">
        <v>97</v>
      </c>
      <c r="C44" s="63">
        <f>SUM(C45:C46)</f>
        <v>25</v>
      </c>
      <c r="D44" s="64">
        <f>SUM(D45:D46)</f>
        <v>60</v>
      </c>
    </row>
    <row r="45" spans="1:4" ht="15.75" thickBot="1" x14ac:dyDescent="0.3">
      <c r="A45" s="62" t="s">
        <v>98</v>
      </c>
      <c r="B45" s="62" t="s">
        <v>151</v>
      </c>
      <c r="C45" s="63"/>
      <c r="D45" s="64"/>
    </row>
    <row r="46" spans="1:4" ht="15.75" thickBot="1" x14ac:dyDescent="0.3">
      <c r="A46" s="62" t="s">
        <v>100</v>
      </c>
      <c r="B46" s="62" t="s">
        <v>152</v>
      </c>
      <c r="C46" s="63">
        <v>25</v>
      </c>
      <c r="D46" s="64">
        <v>60</v>
      </c>
    </row>
    <row r="47" spans="1:4" ht="15.75" thickBot="1" x14ac:dyDescent="0.3">
      <c r="A47" s="62" t="s">
        <v>1</v>
      </c>
      <c r="B47" s="62" t="s">
        <v>102</v>
      </c>
      <c r="C47" s="63">
        <f>SUM(C48:C50)</f>
        <v>-7239</v>
      </c>
      <c r="D47" s="64">
        <f>SUM(D48:D50)</f>
        <v>-8776</v>
      </c>
    </row>
    <row r="48" spans="1:4" ht="45.75" thickBot="1" x14ac:dyDescent="0.3">
      <c r="A48" s="62" t="s">
        <v>103</v>
      </c>
      <c r="B48" s="62" t="s">
        <v>153</v>
      </c>
      <c r="C48" s="63">
        <v>-6680</v>
      </c>
      <c r="D48" s="64">
        <v>-8551</v>
      </c>
    </row>
    <row r="49" spans="1:4" ht="57" thickBot="1" x14ac:dyDescent="0.3">
      <c r="A49" s="62" t="s">
        <v>105</v>
      </c>
      <c r="B49" s="62" t="s">
        <v>154</v>
      </c>
      <c r="C49" s="63">
        <v>-559</v>
      </c>
      <c r="D49" s="64">
        <v>-165</v>
      </c>
    </row>
    <row r="50" spans="1:4" ht="15.75" thickBot="1" x14ac:dyDescent="0.3">
      <c r="A50" s="62" t="s">
        <v>107</v>
      </c>
      <c r="B50" s="62" t="s">
        <v>155</v>
      </c>
      <c r="C50" s="63"/>
      <c r="D50" s="64">
        <v>-60</v>
      </c>
    </row>
    <row r="51" spans="1:4" ht="15.75" thickBot="1" x14ac:dyDescent="0.3">
      <c r="A51" s="62" t="s">
        <v>109</v>
      </c>
      <c r="B51" s="62" t="s">
        <v>110</v>
      </c>
      <c r="C51" s="63"/>
      <c r="D51" s="64"/>
    </row>
    <row r="52" spans="1:4" ht="15.75" thickBot="1" x14ac:dyDescent="0.3">
      <c r="A52" s="62" t="s">
        <v>111</v>
      </c>
      <c r="B52" s="62" t="s">
        <v>112</v>
      </c>
      <c r="C52" s="63"/>
      <c r="D52" s="64"/>
    </row>
    <row r="53" spans="1:4" ht="23.25" thickBot="1" x14ac:dyDescent="0.3">
      <c r="A53" s="62" t="s">
        <v>113</v>
      </c>
      <c r="B53" s="62" t="s">
        <v>114</v>
      </c>
      <c r="C53" s="63"/>
      <c r="D53" s="64"/>
    </row>
    <row r="54" spans="1:4" ht="15.75" thickBot="1" x14ac:dyDescent="0.3">
      <c r="A54" s="62" t="s">
        <v>1</v>
      </c>
      <c r="B54" s="62" t="s">
        <v>115</v>
      </c>
      <c r="C54" s="63"/>
      <c r="D54" s="64"/>
    </row>
    <row r="55" spans="1:4" ht="15.75" thickBot="1" x14ac:dyDescent="0.3">
      <c r="A55" s="65" t="s">
        <v>1</v>
      </c>
      <c r="B55" s="65" t="s">
        <v>116</v>
      </c>
      <c r="C55" s="54">
        <f>C44+C47+C51+C52+C53+C54</f>
        <v>-7214</v>
      </c>
      <c r="D55" s="54">
        <f>D44+D47+D51+D52+D53+D54</f>
        <v>-8716</v>
      </c>
    </row>
    <row r="56" spans="1:4" ht="15.75" thickBot="1" x14ac:dyDescent="0.3">
      <c r="A56" s="65" t="s">
        <v>1</v>
      </c>
      <c r="B56" s="65" t="s">
        <v>117</v>
      </c>
      <c r="C56" s="54">
        <f>C43+C55</f>
        <v>-8157</v>
      </c>
      <c r="D56" s="54">
        <f>D43+D55</f>
        <v>-14434</v>
      </c>
    </row>
    <row r="57" spans="1:4" ht="15.75" thickBot="1" x14ac:dyDescent="0.3">
      <c r="A57" s="62" t="s">
        <v>118</v>
      </c>
      <c r="B57" s="62" t="s">
        <v>119</v>
      </c>
      <c r="C57" s="63">
        <v>61</v>
      </c>
      <c r="D57" s="64">
        <v>877</v>
      </c>
    </row>
    <row r="58" spans="1:4" ht="23.25" thickBot="1" x14ac:dyDescent="0.3">
      <c r="A58" s="65" t="s">
        <v>1</v>
      </c>
      <c r="B58" s="65" t="s">
        <v>120</v>
      </c>
      <c r="C58" s="54">
        <f>C56+C57</f>
        <v>-8096</v>
      </c>
      <c r="D58" s="54">
        <f>D56+D57</f>
        <v>-13557</v>
      </c>
    </row>
    <row r="59" spans="1:4" ht="15.75" thickBot="1" x14ac:dyDescent="0.3">
      <c r="A59" s="56"/>
      <c r="B59" s="56" t="s">
        <v>121</v>
      </c>
      <c r="C59" s="60">
        <f>C60</f>
        <v>0</v>
      </c>
      <c r="D59" s="61">
        <f>D60</f>
        <v>0</v>
      </c>
    </row>
    <row r="60" spans="1:4" ht="15.75" thickBot="1" x14ac:dyDescent="0.3">
      <c r="A60" s="62" t="s">
        <v>1</v>
      </c>
      <c r="B60" s="62" t="s">
        <v>122</v>
      </c>
      <c r="C60" s="63"/>
      <c r="D60" s="64"/>
    </row>
    <row r="61" spans="1:4" ht="15.75" thickBot="1" x14ac:dyDescent="0.3">
      <c r="A61" s="62" t="s">
        <v>1</v>
      </c>
      <c r="B61" s="62" t="s">
        <v>123</v>
      </c>
      <c r="C61" s="63">
        <f>C58+C60</f>
        <v>-8096</v>
      </c>
      <c r="D61" s="64">
        <f>D58+D60</f>
        <v>-13557</v>
      </c>
    </row>
    <row r="63" spans="1:4" x14ac:dyDescent="0.25">
      <c r="A63" s="55" t="s">
        <v>158</v>
      </c>
    </row>
  </sheetData>
  <mergeCells count="1">
    <mergeCell ref="A1:D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3"/>
  <sheetViews>
    <sheetView topLeftCell="B1" workbookViewId="0">
      <selection sqref="A1:D1"/>
    </sheetView>
  </sheetViews>
  <sheetFormatPr baseColWidth="10" defaultRowHeight="15" x14ac:dyDescent="0.25"/>
  <cols>
    <col min="1" max="1" width="28.5703125" bestFit="1" customWidth="1"/>
    <col min="2" max="2" width="85.7109375" bestFit="1" customWidth="1"/>
    <col min="3" max="4" width="15.28515625" bestFit="1" customWidth="1"/>
  </cols>
  <sheetData>
    <row r="1" spans="1:4" ht="20.100000000000001" customHeight="1" thickBot="1" x14ac:dyDescent="0.3">
      <c r="A1" s="110" t="s">
        <v>25</v>
      </c>
      <c r="B1" s="110"/>
      <c r="C1" s="110"/>
      <c r="D1" s="110"/>
    </row>
    <row r="2" spans="1:4" ht="20.25" thickBot="1" x14ac:dyDescent="0.3">
      <c r="A2" s="47"/>
      <c r="B2" s="48" t="s">
        <v>19</v>
      </c>
      <c r="C2" s="72">
        <v>45565</v>
      </c>
      <c r="D2" s="72">
        <v>45291</v>
      </c>
    </row>
    <row r="3" spans="1:4" ht="15.75" thickBot="1" x14ac:dyDescent="0.3">
      <c r="A3" s="47"/>
      <c r="B3" s="47" t="s">
        <v>30</v>
      </c>
      <c r="C3" s="50">
        <f>C58</f>
        <v>114</v>
      </c>
      <c r="D3" s="50">
        <f>D58</f>
        <v>47</v>
      </c>
    </row>
    <row r="4" spans="1:4" ht="23.25" thickBot="1" x14ac:dyDescent="0.3">
      <c r="A4" s="51" t="s">
        <v>31</v>
      </c>
      <c r="B4" s="51" t="s">
        <v>32</v>
      </c>
      <c r="C4" s="52">
        <v>1593</v>
      </c>
      <c r="D4" s="52">
        <v>2210</v>
      </c>
    </row>
    <row r="5" spans="1:4" ht="15.75" thickBot="1" x14ac:dyDescent="0.3">
      <c r="A5" s="51" t="s">
        <v>33</v>
      </c>
      <c r="B5" s="51" t="s">
        <v>34</v>
      </c>
      <c r="C5" s="52">
        <v>0</v>
      </c>
      <c r="D5" s="52">
        <v>200</v>
      </c>
    </row>
    <row r="6" spans="1:4" ht="15.75" thickBot="1" x14ac:dyDescent="0.3">
      <c r="A6" s="51" t="s">
        <v>35</v>
      </c>
      <c r="B6" s="51" t="s">
        <v>36</v>
      </c>
      <c r="C6" s="52"/>
      <c r="D6" s="52"/>
    </row>
    <row r="7" spans="1:4" ht="15.75" thickBot="1" x14ac:dyDescent="0.3">
      <c r="A7" s="51" t="s">
        <v>1</v>
      </c>
      <c r="B7" s="51" t="s">
        <v>37</v>
      </c>
      <c r="C7" s="52">
        <f>SUM(C8:C11)</f>
        <v>0</v>
      </c>
      <c r="D7" s="52">
        <f>SUM(D8:D11)</f>
        <v>0</v>
      </c>
    </row>
    <row r="8" spans="1:4" ht="15.75" thickBot="1" x14ac:dyDescent="0.3">
      <c r="A8" s="51" t="s">
        <v>38</v>
      </c>
      <c r="B8" s="51" t="s">
        <v>127</v>
      </c>
      <c r="C8" s="52"/>
      <c r="D8" s="52">
        <v>0</v>
      </c>
    </row>
    <row r="9" spans="1:4" ht="34.5" thickBot="1" x14ac:dyDescent="0.3">
      <c r="A9" s="51" t="s">
        <v>40</v>
      </c>
      <c r="B9" s="51" t="s">
        <v>128</v>
      </c>
      <c r="C9" s="52"/>
      <c r="D9" s="52"/>
    </row>
    <row r="10" spans="1:4" ht="15.75" thickBot="1" x14ac:dyDescent="0.3">
      <c r="A10" s="51" t="s">
        <v>42</v>
      </c>
      <c r="B10" s="51" t="s">
        <v>129</v>
      </c>
      <c r="C10" s="52"/>
      <c r="D10" s="52"/>
    </row>
    <row r="11" spans="1:4" ht="23.25" thickBot="1" x14ac:dyDescent="0.3">
      <c r="A11" s="51" t="s">
        <v>44</v>
      </c>
      <c r="B11" s="51" t="s">
        <v>130</v>
      </c>
      <c r="C11" s="52"/>
      <c r="D11" s="52"/>
    </row>
    <row r="12" spans="1:4" ht="15.75" thickBot="1" x14ac:dyDescent="0.3">
      <c r="A12" s="51" t="s">
        <v>1</v>
      </c>
      <c r="B12" s="51" t="s">
        <v>46</v>
      </c>
      <c r="C12" s="52">
        <f>SUM(C13:C14)</f>
        <v>0</v>
      </c>
      <c r="D12" s="52">
        <f>SUM(D13:D14)</f>
        <v>0</v>
      </c>
    </row>
    <row r="13" spans="1:4" ht="15.75" thickBot="1" x14ac:dyDescent="0.3">
      <c r="A13" s="51" t="s">
        <v>47</v>
      </c>
      <c r="B13" s="51" t="s">
        <v>131</v>
      </c>
      <c r="C13" s="52"/>
      <c r="D13" s="52"/>
    </row>
    <row r="14" spans="1:4" ht="15.75" thickBot="1" x14ac:dyDescent="0.3">
      <c r="A14" s="51" t="s">
        <v>49</v>
      </c>
      <c r="B14" s="51" t="s">
        <v>132</v>
      </c>
      <c r="C14" s="52"/>
      <c r="D14" s="52"/>
    </row>
    <row r="15" spans="1:4" ht="15.75" thickBot="1" x14ac:dyDescent="0.3">
      <c r="A15" s="51" t="s">
        <v>1</v>
      </c>
      <c r="B15" s="51" t="s">
        <v>51</v>
      </c>
      <c r="C15" s="52">
        <f>SUM(C16:C18)</f>
        <v>-138</v>
      </c>
      <c r="D15" s="52">
        <f>SUM(D16:D18)</f>
        <v>-185</v>
      </c>
    </row>
    <row r="16" spans="1:4" ht="15.75" thickBot="1" x14ac:dyDescent="0.3">
      <c r="A16" s="51" t="s">
        <v>52</v>
      </c>
      <c r="B16" s="51" t="s">
        <v>133</v>
      </c>
      <c r="C16" s="52">
        <v>-113</v>
      </c>
      <c r="D16" s="52">
        <v>-153</v>
      </c>
    </row>
    <row r="17" spans="1:4" ht="15.75" thickBot="1" x14ac:dyDescent="0.3">
      <c r="A17" s="51" t="s">
        <v>54</v>
      </c>
      <c r="B17" s="51" t="s">
        <v>134</v>
      </c>
      <c r="C17" s="52">
        <v>-25</v>
      </c>
      <c r="D17" s="52">
        <v>-32</v>
      </c>
    </row>
    <row r="18" spans="1:4" ht="15.75" thickBot="1" x14ac:dyDescent="0.3">
      <c r="A18" s="51" t="s">
        <v>56</v>
      </c>
      <c r="B18" s="51" t="s">
        <v>135</v>
      </c>
      <c r="C18" s="52"/>
      <c r="D18" s="52"/>
    </row>
    <row r="19" spans="1:4" ht="15.75" thickBot="1" x14ac:dyDescent="0.3">
      <c r="A19" s="51" t="s">
        <v>1</v>
      </c>
      <c r="B19" s="51" t="s">
        <v>58</v>
      </c>
      <c r="C19" s="52">
        <f>SUM(C20:C23)</f>
        <v>-1288</v>
      </c>
      <c r="D19" s="52">
        <f>SUM(D20:D23)</f>
        <v>-2068</v>
      </c>
    </row>
    <row r="20" spans="1:4" ht="34.5" thickBot="1" x14ac:dyDescent="0.3">
      <c r="A20" s="51" t="s">
        <v>59</v>
      </c>
      <c r="B20" s="51" t="s">
        <v>136</v>
      </c>
      <c r="C20" s="52">
        <v>-1257</v>
      </c>
      <c r="D20" s="52">
        <v>-2031</v>
      </c>
    </row>
    <row r="21" spans="1:4" ht="15.75" thickBot="1" x14ac:dyDescent="0.3">
      <c r="A21" s="51" t="s">
        <v>61</v>
      </c>
      <c r="B21" s="51" t="s">
        <v>137</v>
      </c>
      <c r="C21" s="52">
        <v>-31</v>
      </c>
      <c r="D21" s="52">
        <v>-37</v>
      </c>
    </row>
    <row r="22" spans="1:4" ht="15.75" thickBot="1" x14ac:dyDescent="0.3">
      <c r="A22" s="51" t="s">
        <v>63</v>
      </c>
      <c r="B22" s="51" t="s">
        <v>138</v>
      </c>
      <c r="C22" s="52"/>
      <c r="D22" s="52"/>
    </row>
    <row r="23" spans="1:4" ht="15.75" thickBot="1" x14ac:dyDescent="0.3">
      <c r="A23" s="51" t="s">
        <v>65</v>
      </c>
      <c r="B23" s="51" t="s">
        <v>139</v>
      </c>
      <c r="C23" s="52"/>
      <c r="D23" s="52"/>
    </row>
    <row r="24" spans="1:4" ht="15.75" thickBot="1" x14ac:dyDescent="0.3">
      <c r="A24" s="51" t="s">
        <v>1</v>
      </c>
      <c r="B24" s="51" t="s">
        <v>67</v>
      </c>
      <c r="C24" s="52">
        <f>SUM(C25:C27)</f>
        <v>-72</v>
      </c>
      <c r="D24" s="52">
        <f>SUM(D25:D27)</f>
        <v>-95</v>
      </c>
    </row>
    <row r="25" spans="1:4" ht="15.75" thickBot="1" x14ac:dyDescent="0.3">
      <c r="A25" s="51" t="s">
        <v>68</v>
      </c>
      <c r="B25" s="51" t="s">
        <v>140</v>
      </c>
      <c r="C25" s="52"/>
      <c r="D25" s="52">
        <v>-2</v>
      </c>
    </row>
    <row r="26" spans="1:4" ht="15.75" thickBot="1" x14ac:dyDescent="0.3">
      <c r="A26" s="51" t="s">
        <v>70</v>
      </c>
      <c r="B26" s="51" t="s">
        <v>141</v>
      </c>
      <c r="C26" s="52">
        <v>-72</v>
      </c>
      <c r="D26" s="52">
        <v>-93</v>
      </c>
    </row>
    <row r="27" spans="1:4" ht="15.75" thickBot="1" x14ac:dyDescent="0.3">
      <c r="A27" s="51" t="s">
        <v>72</v>
      </c>
      <c r="B27" s="51" t="s">
        <v>142</v>
      </c>
      <c r="C27" s="52"/>
      <c r="D27" s="52"/>
    </row>
    <row r="28" spans="1:4" ht="15.75" thickBot="1" x14ac:dyDescent="0.3">
      <c r="A28" s="51" t="s">
        <v>1</v>
      </c>
      <c r="B28" s="51" t="s">
        <v>74</v>
      </c>
      <c r="C28" s="52"/>
      <c r="D28" s="52">
        <v>4</v>
      </c>
    </row>
    <row r="29" spans="1:4" ht="15.75" thickBot="1" x14ac:dyDescent="0.3">
      <c r="A29" s="51" t="s">
        <v>75</v>
      </c>
      <c r="B29" s="51" t="s">
        <v>76</v>
      </c>
      <c r="C29" s="52">
        <v>17</v>
      </c>
      <c r="D29" s="52"/>
    </row>
    <row r="30" spans="1:4" ht="15.75" thickBot="1" x14ac:dyDescent="0.3">
      <c r="A30" s="51" t="s">
        <v>1</v>
      </c>
      <c r="B30" s="51" t="s">
        <v>77</v>
      </c>
      <c r="C30" s="52">
        <f>C31+C35</f>
        <v>0</v>
      </c>
      <c r="D30" s="52">
        <f>D31+D35</f>
        <v>0</v>
      </c>
    </row>
    <row r="31" spans="1:4" ht="15.75" thickBot="1" x14ac:dyDescent="0.3">
      <c r="A31" s="51" t="s">
        <v>1</v>
      </c>
      <c r="B31" s="51" t="s">
        <v>143</v>
      </c>
      <c r="C31" s="52">
        <f>SUM(C32:C34)</f>
        <v>0</v>
      </c>
      <c r="D31" s="52">
        <f>SUM(D32:D34)</f>
        <v>0</v>
      </c>
    </row>
    <row r="32" spans="1:4" ht="15.75" thickBot="1" x14ac:dyDescent="0.3">
      <c r="A32" s="51" t="s">
        <v>79</v>
      </c>
      <c r="B32" s="51" t="s">
        <v>144</v>
      </c>
      <c r="C32" s="52"/>
      <c r="D32" s="52"/>
    </row>
    <row r="33" spans="1:4" ht="15.75" thickBot="1" x14ac:dyDescent="0.3">
      <c r="A33" s="51" t="s">
        <v>81</v>
      </c>
      <c r="B33" s="51" t="s">
        <v>145</v>
      </c>
      <c r="C33" s="52"/>
      <c r="D33" s="52"/>
    </row>
    <row r="34" spans="1:4" ht="15.75" thickBot="1" x14ac:dyDescent="0.3">
      <c r="A34" s="51" t="s">
        <v>83</v>
      </c>
      <c r="B34" s="51" t="s">
        <v>146</v>
      </c>
      <c r="C34" s="52"/>
      <c r="D34" s="52"/>
    </row>
    <row r="35" spans="1:4" ht="15.75" thickBot="1" x14ac:dyDescent="0.3">
      <c r="A35" s="51" t="s">
        <v>1</v>
      </c>
      <c r="B35" s="51" t="s">
        <v>147</v>
      </c>
      <c r="C35" s="52">
        <f>SUM(C36:C38)</f>
        <v>0</v>
      </c>
      <c r="D35" s="52">
        <f>SUM(D36:D38)</f>
        <v>0</v>
      </c>
    </row>
    <row r="36" spans="1:4" ht="15.75" thickBot="1" x14ac:dyDescent="0.3">
      <c r="A36" s="51" t="s">
        <v>86</v>
      </c>
      <c r="B36" s="51" t="s">
        <v>144</v>
      </c>
      <c r="C36" s="52"/>
      <c r="D36" s="52"/>
    </row>
    <row r="37" spans="1:4" ht="15.75" thickBot="1" x14ac:dyDescent="0.3">
      <c r="A37" s="51" t="s">
        <v>87</v>
      </c>
      <c r="B37" s="51" t="s">
        <v>145</v>
      </c>
      <c r="C37" s="52"/>
      <c r="D37" s="52"/>
    </row>
    <row r="38" spans="1:4" ht="15.75" thickBot="1" x14ac:dyDescent="0.3">
      <c r="A38" s="51" t="s">
        <v>88</v>
      </c>
      <c r="B38" s="51" t="s">
        <v>146</v>
      </c>
      <c r="C38" s="52"/>
      <c r="D38" s="52"/>
    </row>
    <row r="39" spans="1:4" ht="15.75" thickBot="1" x14ac:dyDescent="0.3">
      <c r="A39" s="51" t="s">
        <v>148</v>
      </c>
      <c r="B39" s="51" t="s">
        <v>90</v>
      </c>
      <c r="C39" s="52"/>
      <c r="D39" s="52"/>
    </row>
    <row r="40" spans="1:4" ht="15.75" thickBot="1" x14ac:dyDescent="0.3">
      <c r="A40" s="51" t="s">
        <v>148</v>
      </c>
      <c r="B40" s="51" t="s">
        <v>91</v>
      </c>
      <c r="C40" s="52">
        <f>SUM(C41:C42)</f>
        <v>0</v>
      </c>
      <c r="D40" s="52">
        <f>SUM(D41:D42)</f>
        <v>-30</v>
      </c>
    </row>
    <row r="41" spans="1:4" ht="15.75" thickBot="1" x14ac:dyDescent="0.3">
      <c r="A41" s="51" t="s">
        <v>92</v>
      </c>
      <c r="B41" s="51" t="s">
        <v>149</v>
      </c>
      <c r="C41" s="52"/>
      <c r="D41" s="52">
        <v>-30</v>
      </c>
    </row>
    <row r="42" spans="1:4" ht="15.75" thickBot="1" x14ac:dyDescent="0.3">
      <c r="A42" s="51" t="s">
        <v>94</v>
      </c>
      <c r="B42" s="51" t="s">
        <v>150</v>
      </c>
      <c r="C42" s="52"/>
      <c r="D42" s="52"/>
    </row>
    <row r="43" spans="1:4" ht="15.75" thickBot="1" x14ac:dyDescent="0.3">
      <c r="A43" s="53" t="s">
        <v>1</v>
      </c>
      <c r="B43" s="53" t="s">
        <v>96</v>
      </c>
      <c r="C43" s="54">
        <f>C4+C5+C6+C7+C12+C15+C19+C24+C28+C29+C30+C39+C40</f>
        <v>112</v>
      </c>
      <c r="D43" s="54">
        <f>D4+D5+D6+D7+D12+D15+D19+D24+D28+D29+D30+D39+D40</f>
        <v>36</v>
      </c>
    </row>
    <row r="44" spans="1:4" ht="15.75" thickBot="1" x14ac:dyDescent="0.3">
      <c r="A44" s="51" t="s">
        <v>1</v>
      </c>
      <c r="B44" s="51" t="s">
        <v>97</v>
      </c>
      <c r="C44" s="52">
        <f>SUM(C45:C46)</f>
        <v>4</v>
      </c>
      <c r="D44" s="52">
        <f>SUM(D45:D46)</f>
        <v>112</v>
      </c>
    </row>
    <row r="45" spans="1:4" ht="15.75" thickBot="1" x14ac:dyDescent="0.3">
      <c r="A45" s="51" t="s">
        <v>98</v>
      </c>
      <c r="B45" s="51" t="s">
        <v>151</v>
      </c>
      <c r="C45" s="52"/>
      <c r="D45" s="52"/>
    </row>
    <row r="46" spans="1:4" ht="15.75" thickBot="1" x14ac:dyDescent="0.3">
      <c r="A46" s="51" t="s">
        <v>100</v>
      </c>
      <c r="B46" s="51" t="s">
        <v>152</v>
      </c>
      <c r="C46" s="52">
        <v>4</v>
      </c>
      <c r="D46" s="52">
        <v>112</v>
      </c>
    </row>
    <row r="47" spans="1:4" ht="15.75" thickBot="1" x14ac:dyDescent="0.3">
      <c r="A47" s="51" t="s">
        <v>1</v>
      </c>
      <c r="B47" s="51" t="s">
        <v>102</v>
      </c>
      <c r="C47" s="52">
        <f>SUM(C48:C50)</f>
        <v>-2</v>
      </c>
      <c r="D47" s="52">
        <f>SUM(D48:D50)</f>
        <v>-85</v>
      </c>
    </row>
    <row r="48" spans="1:4" ht="45.75" thickBot="1" x14ac:dyDescent="0.3">
      <c r="A48" s="51" t="s">
        <v>103</v>
      </c>
      <c r="B48" s="51" t="s">
        <v>153</v>
      </c>
      <c r="C48" s="52"/>
      <c r="D48" s="52"/>
    </row>
    <row r="49" spans="1:4" ht="57" thickBot="1" x14ac:dyDescent="0.3">
      <c r="A49" s="51" t="s">
        <v>105</v>
      </c>
      <c r="B49" s="51" t="s">
        <v>154</v>
      </c>
      <c r="C49" s="52">
        <v>-2</v>
      </c>
      <c r="D49" s="52">
        <v>-85</v>
      </c>
    </row>
    <row r="50" spans="1:4" ht="15.75" thickBot="1" x14ac:dyDescent="0.3">
      <c r="A50" s="51" t="s">
        <v>107</v>
      </c>
      <c r="B50" s="51" t="s">
        <v>155</v>
      </c>
      <c r="C50" s="52"/>
      <c r="D50" s="52"/>
    </row>
    <row r="51" spans="1:4" ht="15.75" thickBot="1" x14ac:dyDescent="0.3">
      <c r="A51" s="51" t="s">
        <v>109</v>
      </c>
      <c r="B51" s="51" t="s">
        <v>110</v>
      </c>
      <c r="C51" s="52"/>
      <c r="D51" s="52"/>
    </row>
    <row r="52" spans="1:4" ht="15.75" thickBot="1" x14ac:dyDescent="0.3">
      <c r="A52" s="51" t="s">
        <v>111</v>
      </c>
      <c r="B52" s="51" t="s">
        <v>112</v>
      </c>
      <c r="C52" s="52"/>
      <c r="D52" s="52"/>
    </row>
    <row r="53" spans="1:4" ht="23.25" thickBot="1" x14ac:dyDescent="0.3">
      <c r="A53" s="51" t="s">
        <v>113</v>
      </c>
      <c r="B53" s="51" t="s">
        <v>114</v>
      </c>
      <c r="C53" s="52"/>
      <c r="D53" s="52"/>
    </row>
    <row r="54" spans="1:4" ht="15.75" thickBot="1" x14ac:dyDescent="0.3">
      <c r="A54" s="51" t="s">
        <v>1</v>
      </c>
      <c r="B54" s="51" t="s">
        <v>115</v>
      </c>
      <c r="C54" s="52"/>
      <c r="D54" s="52"/>
    </row>
    <row r="55" spans="1:4" ht="15.75" thickBot="1" x14ac:dyDescent="0.3">
      <c r="A55" s="53" t="s">
        <v>1</v>
      </c>
      <c r="B55" s="53" t="s">
        <v>116</v>
      </c>
      <c r="C55" s="54">
        <f>C44+C47+C51+C52+C53+C54</f>
        <v>2</v>
      </c>
      <c r="D55" s="54">
        <f>D44+D47+D51+D52+D53+D54</f>
        <v>27</v>
      </c>
    </row>
    <row r="56" spans="1:4" ht="15.75" thickBot="1" x14ac:dyDescent="0.3">
      <c r="A56" s="53" t="s">
        <v>1</v>
      </c>
      <c r="B56" s="53" t="s">
        <v>117</v>
      </c>
      <c r="C56" s="54">
        <f>C43+C55</f>
        <v>114</v>
      </c>
      <c r="D56" s="54">
        <f>D43+D55</f>
        <v>63</v>
      </c>
    </row>
    <row r="57" spans="1:4" ht="15.75" thickBot="1" x14ac:dyDescent="0.3">
      <c r="A57" s="51" t="s">
        <v>118</v>
      </c>
      <c r="B57" s="51" t="s">
        <v>119</v>
      </c>
      <c r="C57" s="52"/>
      <c r="D57" s="52">
        <v>-16</v>
      </c>
    </row>
    <row r="58" spans="1:4" ht="23.25" thickBot="1" x14ac:dyDescent="0.3">
      <c r="A58" s="53" t="s">
        <v>1</v>
      </c>
      <c r="B58" s="53" t="s">
        <v>120</v>
      </c>
      <c r="C58" s="54">
        <f>C56+C57</f>
        <v>114</v>
      </c>
      <c r="D58" s="54">
        <f>D56+D57</f>
        <v>47</v>
      </c>
    </row>
    <row r="59" spans="1:4" ht="15.75" thickBot="1" x14ac:dyDescent="0.3">
      <c r="A59" s="47"/>
      <c r="B59" s="47" t="s">
        <v>121</v>
      </c>
      <c r="C59" s="50">
        <f>C60</f>
        <v>0</v>
      </c>
      <c r="D59" s="50">
        <f>D60</f>
        <v>0</v>
      </c>
    </row>
    <row r="60" spans="1:4" ht="15.75" thickBot="1" x14ac:dyDescent="0.3">
      <c r="A60" s="51" t="s">
        <v>1</v>
      </c>
      <c r="B60" s="51" t="s">
        <v>122</v>
      </c>
      <c r="C60" s="52"/>
      <c r="D60" s="52"/>
    </row>
    <row r="61" spans="1:4" ht="15.75" thickBot="1" x14ac:dyDescent="0.3">
      <c r="A61" s="51" t="s">
        <v>1</v>
      </c>
      <c r="B61" s="51" t="s">
        <v>123</v>
      </c>
      <c r="C61" s="52">
        <f>C58+C60</f>
        <v>114</v>
      </c>
      <c r="D61" s="52">
        <f>D58+D60</f>
        <v>47</v>
      </c>
    </row>
    <row r="63" spans="1:4" x14ac:dyDescent="0.25">
      <c r="A63" s="55" t="s">
        <v>158</v>
      </c>
    </row>
  </sheetData>
  <mergeCells count="1">
    <mergeCell ref="A1:D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3"/>
  <sheetViews>
    <sheetView workbookViewId="0">
      <selection sqref="A1:D1"/>
    </sheetView>
  </sheetViews>
  <sheetFormatPr baseColWidth="10" defaultRowHeight="15" x14ac:dyDescent="0.25"/>
  <cols>
    <col min="1" max="1" width="28.5703125" bestFit="1" customWidth="1"/>
    <col min="2" max="2" width="85.7109375" bestFit="1" customWidth="1"/>
    <col min="3" max="4" width="15.28515625" bestFit="1" customWidth="1"/>
  </cols>
  <sheetData>
    <row r="1" spans="1:4" ht="20.100000000000001" customHeight="1" thickBot="1" x14ac:dyDescent="0.3">
      <c r="A1" s="110" t="s">
        <v>25</v>
      </c>
      <c r="B1" s="110"/>
      <c r="C1" s="110"/>
      <c r="D1" s="110"/>
    </row>
    <row r="2" spans="1:4" ht="20.25" thickBot="1" x14ac:dyDescent="0.3">
      <c r="A2" s="47"/>
      <c r="B2" s="48" t="s">
        <v>19</v>
      </c>
      <c r="C2" s="47" t="s">
        <v>28</v>
      </c>
      <c r="D2" s="47" t="s">
        <v>29</v>
      </c>
    </row>
    <row r="3" spans="1:4" ht="15.75" thickBot="1" x14ac:dyDescent="0.3">
      <c r="A3" s="47"/>
      <c r="B3" s="47" t="s">
        <v>30</v>
      </c>
      <c r="C3" s="50">
        <f>C58</f>
        <v>260</v>
      </c>
      <c r="D3" s="50">
        <f>D58</f>
        <v>174</v>
      </c>
    </row>
    <row r="4" spans="1:4" ht="23.25" thickBot="1" x14ac:dyDescent="0.3">
      <c r="A4" s="51" t="s">
        <v>31</v>
      </c>
      <c r="B4" s="51" t="s">
        <v>32</v>
      </c>
      <c r="C4" s="52">
        <v>1234</v>
      </c>
      <c r="D4" s="52">
        <v>1914</v>
      </c>
    </row>
    <row r="5" spans="1:4" ht="15.75" thickBot="1" x14ac:dyDescent="0.3">
      <c r="A5" s="51" t="s">
        <v>33</v>
      </c>
      <c r="B5" s="51" t="s">
        <v>34</v>
      </c>
      <c r="C5" s="52"/>
      <c r="D5" s="52"/>
    </row>
    <row r="6" spans="1:4" ht="15.75" thickBot="1" x14ac:dyDescent="0.3">
      <c r="A6" s="51" t="s">
        <v>35</v>
      </c>
      <c r="B6" s="51" t="s">
        <v>36</v>
      </c>
      <c r="C6" s="52"/>
      <c r="D6" s="52"/>
    </row>
    <row r="7" spans="1:4" ht="15.75" thickBot="1" x14ac:dyDescent="0.3">
      <c r="A7" s="51" t="s">
        <v>1</v>
      </c>
      <c r="B7" s="51" t="s">
        <v>37</v>
      </c>
      <c r="C7" s="52">
        <f>SUM(C8:C11)</f>
        <v>-7</v>
      </c>
      <c r="D7" s="52">
        <f>SUM(D8:D11)</f>
        <v>-9</v>
      </c>
    </row>
    <row r="8" spans="1:4" ht="15.75" thickBot="1" x14ac:dyDescent="0.3">
      <c r="A8" s="51" t="s">
        <v>38</v>
      </c>
      <c r="B8" s="51" t="s">
        <v>127</v>
      </c>
      <c r="C8" s="52">
        <v>-7</v>
      </c>
      <c r="D8" s="52">
        <v>-9</v>
      </c>
    </row>
    <row r="9" spans="1:4" ht="34.5" thickBot="1" x14ac:dyDescent="0.3">
      <c r="A9" s="51" t="s">
        <v>40</v>
      </c>
      <c r="B9" s="51" t="s">
        <v>128</v>
      </c>
      <c r="C9" s="52"/>
      <c r="D9" s="52"/>
    </row>
    <row r="10" spans="1:4" ht="15.75" thickBot="1" x14ac:dyDescent="0.3">
      <c r="A10" s="51" t="s">
        <v>42</v>
      </c>
      <c r="B10" s="51" t="s">
        <v>129</v>
      </c>
      <c r="C10" s="52"/>
      <c r="D10" s="52"/>
    </row>
    <row r="11" spans="1:4" ht="23.25" thickBot="1" x14ac:dyDescent="0.3">
      <c r="A11" s="51" t="s">
        <v>44</v>
      </c>
      <c r="B11" s="51" t="s">
        <v>130</v>
      </c>
      <c r="C11" s="52"/>
      <c r="D11" s="52"/>
    </row>
    <row r="12" spans="1:4" ht="15.75" thickBot="1" x14ac:dyDescent="0.3">
      <c r="A12" s="51" t="s">
        <v>1</v>
      </c>
      <c r="B12" s="51" t="s">
        <v>46</v>
      </c>
      <c r="C12" s="52">
        <f>SUM(C13:C14)</f>
        <v>4</v>
      </c>
      <c r="D12" s="52">
        <f>SUM(D13:D14)</f>
        <v>7</v>
      </c>
    </row>
    <row r="13" spans="1:4" ht="15.75" thickBot="1" x14ac:dyDescent="0.3">
      <c r="A13" s="51" t="s">
        <v>47</v>
      </c>
      <c r="B13" s="51" t="s">
        <v>131</v>
      </c>
      <c r="C13" s="52">
        <v>4</v>
      </c>
      <c r="D13" s="52">
        <v>7</v>
      </c>
    </row>
    <row r="14" spans="1:4" ht="15.75" thickBot="1" x14ac:dyDescent="0.3">
      <c r="A14" s="51" t="s">
        <v>49</v>
      </c>
      <c r="B14" s="51" t="s">
        <v>132</v>
      </c>
      <c r="C14" s="52"/>
      <c r="D14" s="52"/>
    </row>
    <row r="15" spans="1:4" ht="15.75" thickBot="1" x14ac:dyDescent="0.3">
      <c r="A15" s="51" t="s">
        <v>1</v>
      </c>
      <c r="B15" s="51" t="s">
        <v>51</v>
      </c>
      <c r="C15" s="52">
        <f>SUM(C16:C18)</f>
        <v>-252</v>
      </c>
      <c r="D15" s="52">
        <f>SUM(D16:D18)</f>
        <v>-390</v>
      </c>
    </row>
    <row r="16" spans="1:4" ht="15.75" thickBot="1" x14ac:dyDescent="0.3">
      <c r="A16" s="51" t="s">
        <v>52</v>
      </c>
      <c r="B16" s="51" t="s">
        <v>133</v>
      </c>
      <c r="C16" s="52">
        <v>-207</v>
      </c>
      <c r="D16" s="52">
        <v>-322</v>
      </c>
    </row>
    <row r="17" spans="1:4" ht="15.75" thickBot="1" x14ac:dyDescent="0.3">
      <c r="A17" s="51" t="s">
        <v>54</v>
      </c>
      <c r="B17" s="51" t="s">
        <v>134</v>
      </c>
      <c r="C17" s="52">
        <v>-45</v>
      </c>
      <c r="D17" s="52">
        <v>-68</v>
      </c>
    </row>
    <row r="18" spans="1:4" ht="15.75" thickBot="1" x14ac:dyDescent="0.3">
      <c r="A18" s="51" t="s">
        <v>56</v>
      </c>
      <c r="B18" s="51" t="s">
        <v>135</v>
      </c>
      <c r="C18" s="52"/>
      <c r="D18" s="52"/>
    </row>
    <row r="19" spans="1:4" ht="15.75" thickBot="1" x14ac:dyDescent="0.3">
      <c r="A19" s="51" t="s">
        <v>1</v>
      </c>
      <c r="B19" s="51" t="s">
        <v>58</v>
      </c>
      <c r="C19" s="52">
        <f>SUM(C20:C23)</f>
        <v>-652</v>
      </c>
      <c r="D19" s="52">
        <f>SUM(D20:D23)</f>
        <v>-1222</v>
      </c>
    </row>
    <row r="20" spans="1:4" ht="34.5" thickBot="1" x14ac:dyDescent="0.3">
      <c r="A20" s="51" t="s">
        <v>59</v>
      </c>
      <c r="B20" s="51" t="s">
        <v>136</v>
      </c>
      <c r="C20" s="52">
        <v>-571</v>
      </c>
      <c r="D20" s="52">
        <v>-1093</v>
      </c>
    </row>
    <row r="21" spans="1:4" ht="15.75" thickBot="1" x14ac:dyDescent="0.3">
      <c r="A21" s="51" t="s">
        <v>61</v>
      </c>
      <c r="B21" s="51" t="s">
        <v>137</v>
      </c>
      <c r="C21" s="52">
        <v>-80</v>
      </c>
      <c r="D21" s="52">
        <v>-128</v>
      </c>
    </row>
    <row r="22" spans="1:4" ht="15.75" thickBot="1" x14ac:dyDescent="0.3">
      <c r="A22" s="51" t="s">
        <v>63</v>
      </c>
      <c r="B22" s="51" t="s">
        <v>138</v>
      </c>
      <c r="C22" s="52"/>
      <c r="D22" s="52"/>
    </row>
    <row r="23" spans="1:4" ht="15.75" thickBot="1" x14ac:dyDescent="0.3">
      <c r="A23" s="51" t="s">
        <v>65</v>
      </c>
      <c r="B23" s="51" t="s">
        <v>139</v>
      </c>
      <c r="C23" s="52">
        <v>-1</v>
      </c>
      <c r="D23" s="52">
        <v>-1</v>
      </c>
    </row>
    <row r="24" spans="1:4" ht="15.75" thickBot="1" x14ac:dyDescent="0.3">
      <c r="A24" s="51" t="s">
        <v>1</v>
      </c>
      <c r="B24" s="51" t="s">
        <v>67</v>
      </c>
      <c r="C24" s="52">
        <f>SUM(C25:C27)</f>
        <v>-67</v>
      </c>
      <c r="D24" s="52">
        <f>SUM(D25:D27)</f>
        <v>-70</v>
      </c>
    </row>
    <row r="25" spans="1:4" ht="15.75" thickBot="1" x14ac:dyDescent="0.3">
      <c r="A25" s="51" t="s">
        <v>68</v>
      </c>
      <c r="B25" s="51" t="s">
        <v>140</v>
      </c>
      <c r="C25" s="52"/>
      <c r="D25" s="52"/>
    </row>
    <row r="26" spans="1:4" ht="15.75" thickBot="1" x14ac:dyDescent="0.3">
      <c r="A26" s="51" t="s">
        <v>70</v>
      </c>
      <c r="B26" s="51" t="s">
        <v>141</v>
      </c>
      <c r="C26" s="52">
        <v>-67</v>
      </c>
      <c r="D26" s="52">
        <v>-70</v>
      </c>
    </row>
    <row r="27" spans="1:4" ht="15.75" thickBot="1" x14ac:dyDescent="0.3">
      <c r="A27" s="51" t="s">
        <v>72</v>
      </c>
      <c r="B27" s="51" t="s">
        <v>142</v>
      </c>
      <c r="C27" s="52"/>
      <c r="D27" s="52"/>
    </row>
    <row r="28" spans="1:4" ht="15.75" thickBot="1" x14ac:dyDescent="0.3">
      <c r="A28" s="51" t="s">
        <v>1</v>
      </c>
      <c r="B28" s="51" t="s">
        <v>74</v>
      </c>
      <c r="C28" s="52"/>
      <c r="D28" s="52"/>
    </row>
    <row r="29" spans="1:4" ht="15.75" thickBot="1" x14ac:dyDescent="0.3">
      <c r="A29" s="51" t="s">
        <v>75</v>
      </c>
      <c r="B29" s="51" t="s">
        <v>76</v>
      </c>
      <c r="C29" s="52"/>
      <c r="D29" s="52"/>
    </row>
    <row r="30" spans="1:4" ht="15.75" thickBot="1" x14ac:dyDescent="0.3">
      <c r="A30" s="51" t="s">
        <v>1</v>
      </c>
      <c r="B30" s="51" t="s">
        <v>77</v>
      </c>
      <c r="C30" s="52">
        <f>C31+C35</f>
        <v>0</v>
      </c>
      <c r="D30" s="52">
        <f>D31+D35</f>
        <v>0</v>
      </c>
    </row>
    <row r="31" spans="1:4" ht="15.75" thickBot="1" x14ac:dyDescent="0.3">
      <c r="A31" s="51" t="s">
        <v>1</v>
      </c>
      <c r="B31" s="51" t="s">
        <v>143</v>
      </c>
      <c r="C31" s="52">
        <f>SUM(C32:C34)</f>
        <v>0</v>
      </c>
      <c r="D31" s="52">
        <f>SUM(D32:D34)</f>
        <v>0</v>
      </c>
    </row>
    <row r="32" spans="1:4" ht="15.75" thickBot="1" x14ac:dyDescent="0.3">
      <c r="A32" s="51" t="s">
        <v>79</v>
      </c>
      <c r="B32" s="51" t="s">
        <v>144</v>
      </c>
      <c r="C32" s="52"/>
      <c r="D32" s="52"/>
    </row>
    <row r="33" spans="1:4" ht="15.75" thickBot="1" x14ac:dyDescent="0.3">
      <c r="A33" s="51" t="s">
        <v>81</v>
      </c>
      <c r="B33" s="51" t="s">
        <v>145</v>
      </c>
      <c r="C33" s="52"/>
      <c r="D33" s="52"/>
    </row>
    <row r="34" spans="1:4" ht="15.75" thickBot="1" x14ac:dyDescent="0.3">
      <c r="A34" s="51" t="s">
        <v>83</v>
      </c>
      <c r="B34" s="51" t="s">
        <v>146</v>
      </c>
      <c r="C34" s="52"/>
      <c r="D34" s="52"/>
    </row>
    <row r="35" spans="1:4" ht="15.75" thickBot="1" x14ac:dyDescent="0.3">
      <c r="A35" s="51" t="s">
        <v>1</v>
      </c>
      <c r="B35" s="51" t="s">
        <v>147</v>
      </c>
      <c r="C35" s="52">
        <f>SUM(C36:C38)</f>
        <v>0</v>
      </c>
      <c r="D35" s="52">
        <f>SUM(D36:D38)</f>
        <v>0</v>
      </c>
    </row>
    <row r="36" spans="1:4" ht="15.75" thickBot="1" x14ac:dyDescent="0.3">
      <c r="A36" s="51" t="s">
        <v>86</v>
      </c>
      <c r="B36" s="51" t="s">
        <v>144</v>
      </c>
      <c r="C36" s="52"/>
      <c r="D36" s="52"/>
    </row>
    <row r="37" spans="1:4" ht="15.75" thickBot="1" x14ac:dyDescent="0.3">
      <c r="A37" s="51" t="s">
        <v>87</v>
      </c>
      <c r="B37" s="51" t="s">
        <v>145</v>
      </c>
      <c r="C37" s="52"/>
      <c r="D37" s="52"/>
    </row>
    <row r="38" spans="1:4" ht="15.75" thickBot="1" x14ac:dyDescent="0.3">
      <c r="A38" s="51" t="s">
        <v>88</v>
      </c>
      <c r="B38" s="51" t="s">
        <v>146</v>
      </c>
      <c r="C38" s="52"/>
      <c r="D38" s="52"/>
    </row>
    <row r="39" spans="1:4" ht="15.75" thickBot="1" x14ac:dyDescent="0.3">
      <c r="A39" s="51" t="s">
        <v>148</v>
      </c>
      <c r="B39" s="51" t="s">
        <v>90</v>
      </c>
      <c r="C39" s="52"/>
      <c r="D39" s="52"/>
    </row>
    <row r="40" spans="1:4" ht="15.75" thickBot="1" x14ac:dyDescent="0.3">
      <c r="A40" s="51" t="s">
        <v>148</v>
      </c>
      <c r="B40" s="51" t="s">
        <v>91</v>
      </c>
      <c r="C40" s="52">
        <f>SUM(C41:C42)</f>
        <v>0</v>
      </c>
      <c r="D40" s="52">
        <f>SUM(D41:D42)</f>
        <v>0</v>
      </c>
    </row>
    <row r="41" spans="1:4" ht="15.75" thickBot="1" x14ac:dyDescent="0.3">
      <c r="A41" s="51" t="s">
        <v>92</v>
      </c>
      <c r="B41" s="51" t="s">
        <v>149</v>
      </c>
      <c r="C41" s="52"/>
      <c r="D41" s="52"/>
    </row>
    <row r="42" spans="1:4" ht="15.75" thickBot="1" x14ac:dyDescent="0.3">
      <c r="A42" s="51" t="s">
        <v>94</v>
      </c>
      <c r="B42" s="51" t="s">
        <v>150</v>
      </c>
      <c r="C42" s="52"/>
      <c r="D42" s="52"/>
    </row>
    <row r="43" spans="1:4" ht="15.75" thickBot="1" x14ac:dyDescent="0.3">
      <c r="A43" s="53" t="s">
        <v>1</v>
      </c>
      <c r="B43" s="53" t="s">
        <v>96</v>
      </c>
      <c r="C43" s="54">
        <f>C4+C5+C6+C7+C12+C15+C19+C24+C28+C29+C30+C39+C40</f>
        <v>260</v>
      </c>
      <c r="D43" s="54">
        <f>D4+D5+D6+D7+D12+D15+D19+D24+D28+D29+D30+D39+D40</f>
        <v>230</v>
      </c>
    </row>
    <row r="44" spans="1:4" ht="15.75" thickBot="1" x14ac:dyDescent="0.3">
      <c r="A44" s="51" t="s">
        <v>1</v>
      </c>
      <c r="B44" s="51" t="s">
        <v>97</v>
      </c>
      <c r="C44" s="52">
        <f>SUM(C45:C46)</f>
        <v>0</v>
      </c>
      <c r="D44" s="52">
        <f>SUM(D45:D46)</f>
        <v>2</v>
      </c>
    </row>
    <row r="45" spans="1:4" ht="15.75" thickBot="1" x14ac:dyDescent="0.3">
      <c r="A45" s="51" t="s">
        <v>98</v>
      </c>
      <c r="B45" s="51" t="s">
        <v>151</v>
      </c>
      <c r="C45" s="52"/>
      <c r="D45" s="52">
        <v>2</v>
      </c>
    </row>
    <row r="46" spans="1:4" ht="15.75" thickBot="1" x14ac:dyDescent="0.3">
      <c r="A46" s="51" t="s">
        <v>100</v>
      </c>
      <c r="B46" s="51" t="s">
        <v>152</v>
      </c>
      <c r="C46" s="52"/>
      <c r="D46" s="52"/>
    </row>
    <row r="47" spans="1:4" ht="15.75" thickBot="1" x14ac:dyDescent="0.3">
      <c r="A47" s="51" t="s">
        <v>1</v>
      </c>
      <c r="B47" s="51" t="s">
        <v>102</v>
      </c>
      <c r="C47" s="52">
        <f>SUM(C48:C50)</f>
        <v>0</v>
      </c>
      <c r="D47" s="52">
        <f>SUM(D48:D50)</f>
        <v>0</v>
      </c>
    </row>
    <row r="48" spans="1:4" ht="45.75" thickBot="1" x14ac:dyDescent="0.3">
      <c r="A48" s="51" t="s">
        <v>103</v>
      </c>
      <c r="B48" s="51" t="s">
        <v>153</v>
      </c>
      <c r="C48" s="52"/>
      <c r="D48" s="52"/>
    </row>
    <row r="49" spans="1:4" ht="57" thickBot="1" x14ac:dyDescent="0.3">
      <c r="A49" s="51" t="s">
        <v>105</v>
      </c>
      <c r="B49" s="51" t="s">
        <v>154</v>
      </c>
      <c r="C49" s="52"/>
      <c r="D49" s="52"/>
    </row>
    <row r="50" spans="1:4" ht="15.75" thickBot="1" x14ac:dyDescent="0.3">
      <c r="A50" s="51" t="s">
        <v>107</v>
      </c>
      <c r="B50" s="51" t="s">
        <v>155</v>
      </c>
      <c r="C50" s="52"/>
      <c r="D50" s="52"/>
    </row>
    <row r="51" spans="1:4" ht="15.75" thickBot="1" x14ac:dyDescent="0.3">
      <c r="A51" s="51" t="s">
        <v>109</v>
      </c>
      <c r="B51" s="51" t="s">
        <v>110</v>
      </c>
      <c r="C51" s="52"/>
      <c r="D51" s="52"/>
    </row>
    <row r="52" spans="1:4" ht="15.75" thickBot="1" x14ac:dyDescent="0.3">
      <c r="A52" s="51" t="s">
        <v>111</v>
      </c>
      <c r="B52" s="51" t="s">
        <v>112</v>
      </c>
      <c r="C52" s="52"/>
      <c r="D52" s="52"/>
    </row>
    <row r="53" spans="1:4" ht="23.25" thickBot="1" x14ac:dyDescent="0.3">
      <c r="A53" s="51" t="s">
        <v>113</v>
      </c>
      <c r="B53" s="51" t="s">
        <v>114</v>
      </c>
      <c r="C53" s="52"/>
      <c r="D53" s="52"/>
    </row>
    <row r="54" spans="1:4" ht="15.75" thickBot="1" x14ac:dyDescent="0.3">
      <c r="A54" s="51" t="s">
        <v>1</v>
      </c>
      <c r="B54" s="51" t="s">
        <v>115</v>
      </c>
      <c r="C54" s="52"/>
      <c r="D54" s="52"/>
    </row>
    <row r="55" spans="1:4" ht="15.75" thickBot="1" x14ac:dyDescent="0.3">
      <c r="A55" s="53" t="s">
        <v>1</v>
      </c>
      <c r="B55" s="53" t="s">
        <v>116</v>
      </c>
      <c r="C55" s="54">
        <f>C44+C47+C51+C52+C53+C54</f>
        <v>0</v>
      </c>
      <c r="D55" s="54">
        <f>D44+D47+D51+D52+D53+D54</f>
        <v>2</v>
      </c>
    </row>
    <row r="56" spans="1:4" ht="15.75" thickBot="1" x14ac:dyDescent="0.3">
      <c r="A56" s="53" t="s">
        <v>1</v>
      </c>
      <c r="B56" s="53" t="s">
        <v>117</v>
      </c>
      <c r="C56" s="54">
        <f>C43+C55</f>
        <v>260</v>
      </c>
      <c r="D56" s="54">
        <f>D43+D55</f>
        <v>232</v>
      </c>
    </row>
    <row r="57" spans="1:4" ht="15.75" thickBot="1" x14ac:dyDescent="0.3">
      <c r="A57" s="51" t="s">
        <v>118</v>
      </c>
      <c r="B57" s="51" t="s">
        <v>119</v>
      </c>
      <c r="C57" s="52"/>
      <c r="D57" s="52">
        <v>-58</v>
      </c>
    </row>
    <row r="58" spans="1:4" ht="23.25" thickBot="1" x14ac:dyDescent="0.3">
      <c r="A58" s="53" t="s">
        <v>1</v>
      </c>
      <c r="B58" s="53" t="s">
        <v>120</v>
      </c>
      <c r="C58" s="54">
        <f>C56+C57</f>
        <v>260</v>
      </c>
      <c r="D58" s="54">
        <f>D56+D57</f>
        <v>174</v>
      </c>
    </row>
    <row r="59" spans="1:4" ht="15.75" thickBot="1" x14ac:dyDescent="0.3">
      <c r="A59" s="47"/>
      <c r="B59" s="47" t="s">
        <v>121</v>
      </c>
      <c r="C59" s="50">
        <f>C60</f>
        <v>0</v>
      </c>
      <c r="D59" s="50">
        <f>D60</f>
        <v>0</v>
      </c>
    </row>
    <row r="60" spans="1:4" ht="15.75" thickBot="1" x14ac:dyDescent="0.3">
      <c r="A60" s="51" t="s">
        <v>1</v>
      </c>
      <c r="B60" s="51" t="s">
        <v>122</v>
      </c>
      <c r="C60" s="52"/>
      <c r="D60" s="52"/>
    </row>
    <row r="61" spans="1:4" ht="15.75" thickBot="1" x14ac:dyDescent="0.3">
      <c r="A61" s="51" t="s">
        <v>1</v>
      </c>
      <c r="B61" s="51" t="s">
        <v>123</v>
      </c>
      <c r="C61" s="52">
        <f>C58+C60</f>
        <v>260</v>
      </c>
      <c r="D61" s="52">
        <f>D58+D60</f>
        <v>174</v>
      </c>
    </row>
    <row r="63" spans="1:4" x14ac:dyDescent="0.25">
      <c r="A63" s="55" t="s">
        <v>158</v>
      </c>
    </row>
  </sheetData>
  <mergeCells count="1">
    <mergeCell ref="A1:D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9"/>
  <sheetViews>
    <sheetView workbookViewId="0">
      <selection sqref="A1:D1"/>
    </sheetView>
  </sheetViews>
  <sheetFormatPr baseColWidth="10" defaultColWidth="9.140625" defaultRowHeight="15" x14ac:dyDescent="0.25"/>
  <cols>
    <col min="1" max="1" width="28.85546875" style="10" customWidth="1"/>
    <col min="2" max="2" width="86.5703125" style="10" customWidth="1"/>
    <col min="3" max="4" width="15.42578125" style="10" customWidth="1"/>
    <col min="5" max="5" width="10.85546875" style="10" bestFit="1" customWidth="1"/>
    <col min="6" max="16384" width="9.140625" style="10"/>
  </cols>
  <sheetData>
    <row r="1" spans="1:5" s="9" customFormat="1" ht="39.75" customHeight="1" thickBot="1" x14ac:dyDescent="0.3">
      <c r="A1" s="101" t="s">
        <v>24</v>
      </c>
      <c r="B1" s="102"/>
      <c r="C1" s="102"/>
      <c r="D1" s="103"/>
    </row>
    <row r="2" spans="1:5" s="9" customFormat="1" ht="19.5" customHeight="1" thickBot="1" x14ac:dyDescent="0.3">
      <c r="A2" s="104" t="s">
        <v>26</v>
      </c>
      <c r="B2" s="105"/>
      <c r="C2" s="105"/>
      <c r="D2" s="106"/>
    </row>
    <row r="3" spans="1:5" s="9" customFormat="1" ht="19.5" customHeight="1" thickBot="1" x14ac:dyDescent="0.3">
      <c r="A3" s="107" t="s">
        <v>26</v>
      </c>
      <c r="B3" s="108"/>
      <c r="C3" s="108"/>
      <c r="D3" s="108"/>
    </row>
    <row r="4" spans="1:5" ht="19.5" customHeight="1" thickBot="1" x14ac:dyDescent="0.3">
      <c r="A4" s="109" t="s">
        <v>125</v>
      </c>
      <c r="B4" s="109"/>
      <c r="C4" s="109"/>
      <c r="D4" s="109"/>
    </row>
    <row r="5" spans="1:5" ht="15.75" thickBot="1" x14ac:dyDescent="0.3">
      <c r="A5" s="30" t="s">
        <v>26</v>
      </c>
      <c r="B5" s="30" t="s">
        <v>19</v>
      </c>
      <c r="C5" s="38">
        <v>45565</v>
      </c>
      <c r="D5" s="38" t="s">
        <v>126</v>
      </c>
    </row>
    <row r="6" spans="1:5" x14ac:dyDescent="0.25">
      <c r="A6" s="17" t="s">
        <v>26</v>
      </c>
      <c r="B6" s="18" t="s">
        <v>30</v>
      </c>
      <c r="C6" s="19" t="s">
        <v>26</v>
      </c>
      <c r="D6" s="19" t="s">
        <v>26</v>
      </c>
    </row>
    <row r="7" spans="1:5" ht="24" x14ac:dyDescent="0.25">
      <c r="A7" s="32" t="s">
        <v>31</v>
      </c>
      <c r="B7" s="32" t="s">
        <v>32</v>
      </c>
      <c r="C7" s="33">
        <v>1095</v>
      </c>
      <c r="D7" s="33">
        <v>1309</v>
      </c>
      <c r="E7" s="39"/>
    </row>
    <row r="8" spans="1:5" x14ac:dyDescent="0.25">
      <c r="A8" s="32" t="s">
        <v>33</v>
      </c>
      <c r="B8" s="32" t="s">
        <v>34</v>
      </c>
      <c r="C8" s="33"/>
      <c r="D8" s="33"/>
      <c r="E8" s="39"/>
    </row>
    <row r="9" spans="1:5" x14ac:dyDescent="0.25">
      <c r="A9" s="32" t="s">
        <v>35</v>
      </c>
      <c r="B9" s="32" t="s">
        <v>36</v>
      </c>
      <c r="C9" s="33"/>
      <c r="D9" s="33"/>
      <c r="E9" s="39"/>
    </row>
    <row r="10" spans="1:5" x14ac:dyDescent="0.25">
      <c r="A10" s="32" t="s">
        <v>1</v>
      </c>
      <c r="B10" s="32" t="s">
        <v>37</v>
      </c>
      <c r="C10" s="34">
        <f>SUM(C11:C14)</f>
        <v>-52430</v>
      </c>
      <c r="D10" s="34">
        <f>SUM(D11:D14)</f>
        <v>-62830</v>
      </c>
      <c r="E10" s="39"/>
    </row>
    <row r="11" spans="1:5" x14ac:dyDescent="0.25">
      <c r="A11" s="32" t="s">
        <v>38</v>
      </c>
      <c r="B11" s="32" t="s">
        <v>127</v>
      </c>
      <c r="C11" s="33">
        <v>-51453</v>
      </c>
      <c r="D11" s="33">
        <v>-61499</v>
      </c>
      <c r="E11" s="39"/>
    </row>
    <row r="12" spans="1:5" ht="35.25" x14ac:dyDescent="0.25">
      <c r="A12" s="32" t="s">
        <v>40</v>
      </c>
      <c r="B12" s="32" t="s">
        <v>128</v>
      </c>
      <c r="C12" s="33"/>
      <c r="D12" s="33"/>
      <c r="E12" s="39"/>
    </row>
    <row r="13" spans="1:5" x14ac:dyDescent="0.25">
      <c r="A13" s="32" t="s">
        <v>42</v>
      </c>
      <c r="B13" s="32" t="s">
        <v>129</v>
      </c>
      <c r="C13" s="33">
        <v>-977</v>
      </c>
      <c r="D13" s="33">
        <v>-1331</v>
      </c>
      <c r="E13" s="39"/>
    </row>
    <row r="14" spans="1:5" ht="24" x14ac:dyDescent="0.25">
      <c r="A14" s="32" t="s">
        <v>44</v>
      </c>
      <c r="B14" s="32" t="s">
        <v>130</v>
      </c>
      <c r="C14" s="33"/>
      <c r="D14" s="33"/>
      <c r="E14" s="39"/>
    </row>
    <row r="15" spans="1:5" x14ac:dyDescent="0.25">
      <c r="A15" s="32" t="s">
        <v>1</v>
      </c>
      <c r="B15" s="32" t="s">
        <v>46</v>
      </c>
      <c r="C15" s="34">
        <f>SUM(C16:C17)</f>
        <v>421</v>
      </c>
      <c r="D15" s="34">
        <f>SUM(D16:D17)</f>
        <v>456</v>
      </c>
      <c r="E15" s="39"/>
    </row>
    <row r="16" spans="1:5" x14ac:dyDescent="0.25">
      <c r="A16" s="32" t="s">
        <v>47</v>
      </c>
      <c r="B16" s="32" t="s">
        <v>131</v>
      </c>
      <c r="C16" s="33">
        <v>395</v>
      </c>
      <c r="D16" s="33">
        <v>433</v>
      </c>
      <c r="E16" s="39"/>
    </row>
    <row r="17" spans="1:5" x14ac:dyDescent="0.25">
      <c r="A17" s="32" t="s">
        <v>49</v>
      </c>
      <c r="B17" s="32" t="s">
        <v>132</v>
      </c>
      <c r="C17" s="33">
        <v>26</v>
      </c>
      <c r="D17" s="33">
        <v>23</v>
      </c>
      <c r="E17" s="39"/>
    </row>
    <row r="18" spans="1:5" x14ac:dyDescent="0.25">
      <c r="A18" s="32" t="s">
        <v>1</v>
      </c>
      <c r="B18" s="32" t="s">
        <v>51</v>
      </c>
      <c r="C18" s="34">
        <f>C19+C20+C21</f>
        <v>-93695</v>
      </c>
      <c r="D18" s="34">
        <f>D19+D20+D21</f>
        <v>-122757</v>
      </c>
      <c r="E18" s="39"/>
    </row>
    <row r="19" spans="1:5" x14ac:dyDescent="0.25">
      <c r="A19" s="32" t="s">
        <v>52</v>
      </c>
      <c r="B19" s="32" t="s">
        <v>133</v>
      </c>
      <c r="C19" s="33">
        <v>-72068</v>
      </c>
      <c r="D19" s="33">
        <v>-95633</v>
      </c>
      <c r="E19" s="39"/>
    </row>
    <row r="20" spans="1:5" x14ac:dyDescent="0.25">
      <c r="A20" s="32" t="s">
        <v>54</v>
      </c>
      <c r="B20" s="32" t="s">
        <v>134</v>
      </c>
      <c r="C20" s="33">
        <v>-21627</v>
      </c>
      <c r="D20" s="33">
        <v>-27124</v>
      </c>
      <c r="E20" s="39"/>
    </row>
    <row r="21" spans="1:5" x14ac:dyDescent="0.25">
      <c r="A21" s="32" t="s">
        <v>56</v>
      </c>
      <c r="B21" s="32" t="s">
        <v>135</v>
      </c>
      <c r="C21" s="33"/>
      <c r="D21" s="33"/>
      <c r="E21" s="39"/>
    </row>
    <row r="22" spans="1:5" x14ac:dyDescent="0.25">
      <c r="A22" s="32" t="s">
        <v>1</v>
      </c>
      <c r="B22" s="32" t="s">
        <v>58</v>
      </c>
      <c r="C22" s="34">
        <f>SUM(C23:C26)</f>
        <v>-17169</v>
      </c>
      <c r="D22" s="34">
        <f>SUM(D23:D26)</f>
        <v>-22465</v>
      </c>
      <c r="E22" s="39"/>
    </row>
    <row r="23" spans="1:5" ht="20.25" customHeight="1" x14ac:dyDescent="0.25">
      <c r="A23" s="32" t="s">
        <v>59</v>
      </c>
      <c r="B23" s="32" t="s">
        <v>136</v>
      </c>
      <c r="C23" s="33">
        <v>-15686</v>
      </c>
      <c r="D23" s="33">
        <v>-20938</v>
      </c>
      <c r="E23" s="39"/>
    </row>
    <row r="24" spans="1:5" x14ac:dyDescent="0.25">
      <c r="A24" s="32" t="s">
        <v>61</v>
      </c>
      <c r="B24" s="32" t="s">
        <v>137</v>
      </c>
      <c r="C24" s="33">
        <v>-1489</v>
      </c>
      <c r="D24" s="33">
        <v>-1491</v>
      </c>
      <c r="E24" s="39"/>
    </row>
    <row r="25" spans="1:5" x14ac:dyDescent="0.25">
      <c r="A25" s="32" t="s">
        <v>63</v>
      </c>
      <c r="B25" s="32" t="s">
        <v>138</v>
      </c>
      <c r="C25" s="33">
        <v>47</v>
      </c>
      <c r="D25" s="33">
        <v>2</v>
      </c>
      <c r="E25" s="39"/>
    </row>
    <row r="26" spans="1:5" x14ac:dyDescent="0.25">
      <c r="A26" s="32" t="s">
        <v>65</v>
      </c>
      <c r="B26" s="32" t="s">
        <v>139</v>
      </c>
      <c r="C26" s="33">
        <v>-41</v>
      </c>
      <c r="D26" s="33">
        <v>-38</v>
      </c>
      <c r="E26" s="39"/>
    </row>
    <row r="27" spans="1:5" x14ac:dyDescent="0.25">
      <c r="A27" s="32" t="s">
        <v>1</v>
      </c>
      <c r="B27" s="32" t="s">
        <v>67</v>
      </c>
      <c r="C27" s="34">
        <f>SUM(C28:C30)</f>
        <v>-3649</v>
      </c>
      <c r="D27" s="34">
        <f>SUM(D28:D30)</f>
        <v>-4516</v>
      </c>
      <c r="E27" s="39"/>
    </row>
    <row r="28" spans="1:5" x14ac:dyDescent="0.25">
      <c r="A28" s="32" t="s">
        <v>68</v>
      </c>
      <c r="B28" s="32" t="s">
        <v>140</v>
      </c>
      <c r="C28" s="33">
        <v>-61</v>
      </c>
      <c r="D28" s="33">
        <v>-67</v>
      </c>
      <c r="E28" s="39"/>
    </row>
    <row r="29" spans="1:5" x14ac:dyDescent="0.25">
      <c r="A29" s="32" t="s">
        <v>70</v>
      </c>
      <c r="B29" s="32" t="s">
        <v>141</v>
      </c>
      <c r="C29" s="33">
        <v>-3588</v>
      </c>
      <c r="D29" s="33">
        <v>-4449</v>
      </c>
      <c r="E29" s="39"/>
    </row>
    <row r="30" spans="1:5" x14ac:dyDescent="0.25">
      <c r="A30" s="32" t="s">
        <v>72</v>
      </c>
      <c r="B30" s="32" t="s">
        <v>142</v>
      </c>
      <c r="C30" s="33"/>
      <c r="D30" s="33"/>
      <c r="E30" s="39"/>
    </row>
    <row r="31" spans="1:5" x14ac:dyDescent="0.25">
      <c r="A31" s="32" t="s">
        <v>1</v>
      </c>
      <c r="B31" s="32" t="s">
        <v>74</v>
      </c>
      <c r="C31" s="33">
        <v>0</v>
      </c>
      <c r="D31" s="33">
        <v>1044</v>
      </c>
      <c r="E31" s="39"/>
    </row>
    <row r="32" spans="1:5" x14ac:dyDescent="0.25">
      <c r="A32" s="32" t="s">
        <v>75</v>
      </c>
      <c r="B32" s="32" t="s">
        <v>76</v>
      </c>
      <c r="C32" s="33">
        <v>0</v>
      </c>
      <c r="D32" s="33">
        <v>74</v>
      </c>
      <c r="E32" s="39"/>
    </row>
    <row r="33" spans="1:5" x14ac:dyDescent="0.25">
      <c r="A33" s="32" t="s">
        <v>1</v>
      </c>
      <c r="B33" s="32" t="s">
        <v>77</v>
      </c>
      <c r="C33" s="34">
        <f>C34+C38</f>
        <v>-11</v>
      </c>
      <c r="D33" s="34">
        <f>D34+D38</f>
        <v>-13</v>
      </c>
      <c r="E33" s="39"/>
    </row>
    <row r="34" spans="1:5" x14ac:dyDescent="0.25">
      <c r="A34" s="32" t="s">
        <v>1</v>
      </c>
      <c r="B34" s="32" t="s">
        <v>143</v>
      </c>
      <c r="C34" s="34">
        <f>SUM(C35:C37)</f>
        <v>0</v>
      </c>
      <c r="D34" s="34">
        <f>SUM(D35:D37)</f>
        <v>0</v>
      </c>
      <c r="E34" s="39"/>
    </row>
    <row r="35" spans="1:5" x14ac:dyDescent="0.25">
      <c r="A35" s="32" t="s">
        <v>79</v>
      </c>
      <c r="B35" s="32" t="s">
        <v>144</v>
      </c>
      <c r="C35" s="33"/>
      <c r="D35" s="33"/>
      <c r="E35" s="39"/>
    </row>
    <row r="36" spans="1:5" x14ac:dyDescent="0.25">
      <c r="A36" s="32" t="s">
        <v>81</v>
      </c>
      <c r="B36" s="32" t="s">
        <v>145</v>
      </c>
      <c r="C36" s="33"/>
      <c r="D36" s="33"/>
      <c r="E36" s="39"/>
    </row>
    <row r="37" spans="1:5" x14ac:dyDescent="0.25">
      <c r="A37" s="32" t="s">
        <v>83</v>
      </c>
      <c r="B37" s="32" t="s">
        <v>146</v>
      </c>
      <c r="C37" s="33"/>
      <c r="D37" s="33"/>
      <c r="E37" s="39"/>
    </row>
    <row r="38" spans="1:5" x14ac:dyDescent="0.25">
      <c r="A38" s="32" t="s">
        <v>1</v>
      </c>
      <c r="B38" s="32" t="s">
        <v>147</v>
      </c>
      <c r="C38" s="34">
        <f>SUM(C39:C41)</f>
        <v>-11</v>
      </c>
      <c r="D38" s="34">
        <f>SUM(D39:D41)</f>
        <v>-13</v>
      </c>
      <c r="E38" s="39"/>
    </row>
    <row r="39" spans="1:5" x14ac:dyDescent="0.25">
      <c r="A39" s="32" t="s">
        <v>86</v>
      </c>
      <c r="B39" s="32" t="s">
        <v>144</v>
      </c>
      <c r="C39" s="33"/>
      <c r="D39" s="33"/>
      <c r="E39" s="39"/>
    </row>
    <row r="40" spans="1:5" x14ac:dyDescent="0.25">
      <c r="A40" s="32" t="s">
        <v>87</v>
      </c>
      <c r="B40" s="32" t="s">
        <v>145</v>
      </c>
      <c r="C40" s="33">
        <v>-11</v>
      </c>
      <c r="D40" s="33">
        <v>-13</v>
      </c>
      <c r="E40" s="39"/>
    </row>
    <row r="41" spans="1:5" x14ac:dyDescent="0.25">
      <c r="A41" s="32" t="s">
        <v>88</v>
      </c>
      <c r="B41" s="32" t="s">
        <v>146</v>
      </c>
      <c r="C41" s="33"/>
      <c r="D41" s="33"/>
      <c r="E41" s="39"/>
    </row>
    <row r="42" spans="1:5" x14ac:dyDescent="0.25">
      <c r="A42" s="32" t="s">
        <v>148</v>
      </c>
      <c r="B42" s="32" t="s">
        <v>90</v>
      </c>
      <c r="C42" s="33"/>
      <c r="D42" s="33"/>
      <c r="E42" s="39"/>
    </row>
    <row r="43" spans="1:5" x14ac:dyDescent="0.25">
      <c r="A43" s="32" t="s">
        <v>148</v>
      </c>
      <c r="B43" s="32" t="s">
        <v>91</v>
      </c>
      <c r="C43" s="34">
        <f>C44+C45</f>
        <v>-25</v>
      </c>
      <c r="D43" s="34">
        <f>D44+D45</f>
        <v>-13</v>
      </c>
      <c r="E43" s="39"/>
    </row>
    <row r="44" spans="1:5" x14ac:dyDescent="0.25">
      <c r="A44" s="32" t="s">
        <v>92</v>
      </c>
      <c r="B44" s="32" t="s">
        <v>149</v>
      </c>
      <c r="C44" s="33">
        <v>-47</v>
      </c>
      <c r="D44" s="33">
        <v>-87</v>
      </c>
      <c r="E44" s="39"/>
    </row>
    <row r="45" spans="1:5" x14ac:dyDescent="0.25">
      <c r="A45" s="32" t="s">
        <v>94</v>
      </c>
      <c r="B45" s="32" t="s">
        <v>150</v>
      </c>
      <c r="C45" s="33">
        <v>22</v>
      </c>
      <c r="D45" s="33">
        <v>74</v>
      </c>
      <c r="E45" s="39"/>
    </row>
    <row r="46" spans="1:5" x14ac:dyDescent="0.25">
      <c r="A46" s="35" t="s">
        <v>1</v>
      </c>
      <c r="B46" s="35" t="s">
        <v>96</v>
      </c>
      <c r="C46" s="31">
        <f>C7+C10+C15+C18+C22+C27+C31+C32+C33+C43</f>
        <v>-165463</v>
      </c>
      <c r="D46" s="31">
        <f>D7+D10+D15+D18+D22+D27+D31+D32+D33+D43</f>
        <v>-209711</v>
      </c>
      <c r="E46" s="39"/>
    </row>
    <row r="47" spans="1:5" x14ac:dyDescent="0.25">
      <c r="A47" s="32" t="s">
        <v>1</v>
      </c>
      <c r="B47" s="32" t="s">
        <v>97</v>
      </c>
      <c r="C47" s="34">
        <f>C48+C49</f>
        <v>623</v>
      </c>
      <c r="D47" s="34">
        <f>D48+D49</f>
        <v>0</v>
      </c>
      <c r="E47" s="39"/>
    </row>
    <row r="48" spans="1:5" x14ac:dyDescent="0.25">
      <c r="A48" s="32" t="s">
        <v>98</v>
      </c>
      <c r="B48" s="32" t="s">
        <v>151</v>
      </c>
      <c r="C48" s="33"/>
      <c r="D48" s="33"/>
      <c r="E48" s="39"/>
    </row>
    <row r="49" spans="1:5" x14ac:dyDescent="0.25">
      <c r="A49" s="32" t="s">
        <v>100</v>
      </c>
      <c r="B49" s="32" t="s">
        <v>152</v>
      </c>
      <c r="C49" s="33">
        <v>623</v>
      </c>
      <c r="D49" s="33">
        <v>0</v>
      </c>
      <c r="E49" s="39"/>
    </row>
    <row r="50" spans="1:5" x14ac:dyDescent="0.25">
      <c r="A50" s="32" t="s">
        <v>1</v>
      </c>
      <c r="B50" s="32" t="s">
        <v>102</v>
      </c>
      <c r="C50" s="34">
        <f>SUM(C51:C53)</f>
        <v>-180</v>
      </c>
      <c r="D50" s="34">
        <f>SUM(D51:D53)</f>
        <v>-383</v>
      </c>
      <c r="E50" s="39"/>
    </row>
    <row r="51" spans="1:5" ht="46.5" x14ac:dyDescent="0.25">
      <c r="A51" s="32" t="s">
        <v>103</v>
      </c>
      <c r="B51" s="32" t="s">
        <v>153</v>
      </c>
      <c r="C51" s="33"/>
      <c r="D51" s="33"/>
      <c r="E51" s="39"/>
    </row>
    <row r="52" spans="1:5" ht="57.75" x14ac:dyDescent="0.25">
      <c r="A52" s="32" t="s">
        <v>105</v>
      </c>
      <c r="B52" s="32" t="s">
        <v>154</v>
      </c>
      <c r="C52" s="33">
        <v>-180</v>
      </c>
      <c r="D52" s="33">
        <v>-383</v>
      </c>
      <c r="E52" s="39"/>
    </row>
    <row r="53" spans="1:5" x14ac:dyDescent="0.25">
      <c r="A53" s="32" t="s">
        <v>107</v>
      </c>
      <c r="B53" s="32" t="s">
        <v>155</v>
      </c>
      <c r="C53" s="33"/>
      <c r="D53" s="33"/>
      <c r="E53" s="39"/>
    </row>
    <row r="54" spans="1:5" x14ac:dyDescent="0.25">
      <c r="A54" s="32" t="s">
        <v>109</v>
      </c>
      <c r="B54" s="32" t="s">
        <v>110</v>
      </c>
      <c r="C54" s="33"/>
      <c r="D54" s="33"/>
      <c r="E54" s="39"/>
    </row>
    <row r="55" spans="1:5" x14ac:dyDescent="0.25">
      <c r="A55" s="32" t="s">
        <v>111</v>
      </c>
      <c r="B55" s="32" t="s">
        <v>112</v>
      </c>
      <c r="C55" s="33">
        <v>0</v>
      </c>
      <c r="D55" s="33">
        <v>0</v>
      </c>
      <c r="E55" s="39"/>
    </row>
    <row r="56" spans="1:5" ht="24" x14ac:dyDescent="0.25">
      <c r="A56" s="32" t="s">
        <v>113</v>
      </c>
      <c r="B56" s="32" t="s">
        <v>114</v>
      </c>
      <c r="C56" s="33">
        <v>0</v>
      </c>
      <c r="D56" s="33">
        <v>0</v>
      </c>
      <c r="E56" s="39"/>
    </row>
    <row r="57" spans="1:5" x14ac:dyDescent="0.25">
      <c r="A57" s="32" t="s">
        <v>1</v>
      </c>
      <c r="B57" s="32" t="s">
        <v>115</v>
      </c>
      <c r="C57" s="33"/>
      <c r="D57" s="33"/>
      <c r="E57" s="39"/>
    </row>
    <row r="58" spans="1:5" x14ac:dyDescent="0.25">
      <c r="A58" s="35" t="s">
        <v>1</v>
      </c>
      <c r="B58" s="35" t="s">
        <v>116</v>
      </c>
      <c r="C58" s="31">
        <f>SUM(C47,C50,C54,C55,C56,C57)</f>
        <v>443</v>
      </c>
      <c r="D58" s="31">
        <f>SUM(D47,D50,D54,D55,D56,D57)</f>
        <v>-383</v>
      </c>
      <c r="E58" s="39"/>
    </row>
    <row r="59" spans="1:5" x14ac:dyDescent="0.25">
      <c r="A59" s="35" t="s">
        <v>1</v>
      </c>
      <c r="B59" s="35" t="s">
        <v>117</v>
      </c>
      <c r="C59" s="31">
        <f>C46+C58</f>
        <v>-165020</v>
      </c>
      <c r="D59" s="31">
        <f>D46+D58</f>
        <v>-210094</v>
      </c>
      <c r="E59" s="39"/>
    </row>
    <row r="60" spans="1:5" x14ac:dyDescent="0.25">
      <c r="A60" s="32" t="s">
        <v>118</v>
      </c>
      <c r="B60" s="32" t="s">
        <v>119</v>
      </c>
      <c r="C60" s="33"/>
      <c r="D60" s="33"/>
      <c r="E60" s="39"/>
    </row>
    <row r="61" spans="1:5" ht="24" x14ac:dyDescent="0.25">
      <c r="A61" s="35" t="s">
        <v>1</v>
      </c>
      <c r="B61" s="35" t="s">
        <v>120</v>
      </c>
      <c r="C61" s="31">
        <f>SUM(C59:C60)</f>
        <v>-165020</v>
      </c>
      <c r="D61" s="31">
        <f>SUM(D59:D60)</f>
        <v>-210094</v>
      </c>
      <c r="E61" s="39"/>
    </row>
    <row r="62" spans="1:5" x14ac:dyDescent="0.25">
      <c r="A62" s="17" t="s">
        <v>26</v>
      </c>
      <c r="B62" s="18" t="s">
        <v>121</v>
      </c>
      <c r="C62" s="19"/>
      <c r="D62" s="19"/>
      <c r="E62" s="39"/>
    </row>
    <row r="63" spans="1:5" x14ac:dyDescent="0.25">
      <c r="A63" s="32" t="s">
        <v>1</v>
      </c>
      <c r="B63" s="32" t="s">
        <v>122</v>
      </c>
      <c r="C63" s="33"/>
      <c r="D63" s="33"/>
      <c r="E63" s="39"/>
    </row>
    <row r="64" spans="1:5" x14ac:dyDescent="0.25">
      <c r="A64" s="32" t="s">
        <v>1</v>
      </c>
      <c r="B64" s="32" t="s">
        <v>123</v>
      </c>
      <c r="C64" s="31">
        <f>C61</f>
        <v>-165020</v>
      </c>
      <c r="D64" s="31">
        <f>D61</f>
        <v>-210094</v>
      </c>
      <c r="E64" s="39"/>
    </row>
    <row r="65" spans="1:4" x14ac:dyDescent="0.25">
      <c r="A65" s="36"/>
      <c r="B65" s="36"/>
      <c r="C65" s="36"/>
      <c r="D65" s="36"/>
    </row>
    <row r="66" spans="1:4" x14ac:dyDescent="0.25">
      <c r="A66" s="37"/>
      <c r="B66" s="36"/>
      <c r="C66" s="36"/>
      <c r="D66" s="40"/>
    </row>
    <row r="67" spans="1:4" x14ac:dyDescent="0.25">
      <c r="A67" s="36"/>
      <c r="B67" s="36"/>
      <c r="C67" s="36"/>
      <c r="D67" s="36"/>
    </row>
    <row r="68" spans="1:4" x14ac:dyDescent="0.25">
      <c r="A68" s="36"/>
      <c r="B68" s="36"/>
      <c r="C68" s="36"/>
      <c r="D68" s="36"/>
    </row>
    <row r="69" spans="1:4" x14ac:dyDescent="0.25">
      <c r="A69" s="36"/>
      <c r="B69" s="36"/>
      <c r="C69" s="36"/>
      <c r="D69" s="36"/>
    </row>
    <row r="70" spans="1:4" x14ac:dyDescent="0.25">
      <c r="A70" s="36"/>
      <c r="B70" s="36"/>
      <c r="C70" s="36"/>
      <c r="D70" s="36"/>
    </row>
    <row r="71" spans="1:4" x14ac:dyDescent="0.25">
      <c r="A71" s="36"/>
      <c r="B71" s="36"/>
      <c r="C71" s="36"/>
      <c r="D71" s="36"/>
    </row>
    <row r="72" spans="1:4" x14ac:dyDescent="0.25">
      <c r="A72" s="36"/>
      <c r="B72" s="36"/>
      <c r="C72" s="36"/>
      <c r="D72" s="36"/>
    </row>
    <row r="73" spans="1:4" x14ac:dyDescent="0.25">
      <c r="A73" s="36"/>
      <c r="B73" s="36"/>
      <c r="C73" s="36"/>
      <c r="D73" s="36"/>
    </row>
    <row r="74" spans="1:4" x14ac:dyDescent="0.25">
      <c r="A74" s="36"/>
      <c r="B74" s="36"/>
      <c r="C74" s="36"/>
      <c r="D74" s="36"/>
    </row>
    <row r="75" spans="1:4" x14ac:dyDescent="0.25">
      <c r="A75" s="36"/>
      <c r="B75" s="36"/>
      <c r="C75" s="36"/>
      <c r="D75" s="36"/>
    </row>
    <row r="76" spans="1:4" x14ac:dyDescent="0.25">
      <c r="A76" s="36"/>
      <c r="B76" s="36"/>
      <c r="C76" s="36"/>
      <c r="D76" s="36"/>
    </row>
    <row r="77" spans="1:4" x14ac:dyDescent="0.25">
      <c r="A77" s="36"/>
      <c r="B77" s="36"/>
      <c r="C77" s="36"/>
      <c r="D77" s="36"/>
    </row>
    <row r="78" spans="1:4" x14ac:dyDescent="0.25">
      <c r="A78" s="36"/>
      <c r="B78" s="36"/>
      <c r="C78" s="36"/>
      <c r="D78" s="36"/>
    </row>
    <row r="79" spans="1:4" x14ac:dyDescent="0.25">
      <c r="A79" s="36"/>
      <c r="B79" s="36"/>
      <c r="C79" s="36"/>
      <c r="D79" s="36"/>
    </row>
    <row r="80" spans="1:4" x14ac:dyDescent="0.25">
      <c r="A80" s="36"/>
      <c r="B80" s="36"/>
      <c r="C80" s="36"/>
      <c r="D80" s="36"/>
    </row>
    <row r="81" spans="1:4" x14ac:dyDescent="0.25">
      <c r="A81" s="36"/>
      <c r="B81" s="36"/>
      <c r="C81" s="36"/>
      <c r="D81" s="36"/>
    </row>
    <row r="82" spans="1:4" x14ac:dyDescent="0.25">
      <c r="A82" s="36"/>
      <c r="B82" s="36"/>
      <c r="C82" s="36"/>
      <c r="D82" s="36"/>
    </row>
    <row r="83" spans="1:4" x14ac:dyDescent="0.25">
      <c r="A83" s="36"/>
      <c r="B83" s="36"/>
      <c r="C83" s="36"/>
      <c r="D83" s="36"/>
    </row>
    <row r="84" spans="1:4" x14ac:dyDescent="0.25">
      <c r="A84" s="36"/>
      <c r="B84" s="36"/>
      <c r="C84" s="36"/>
      <c r="D84" s="36"/>
    </row>
    <row r="85" spans="1:4" x14ac:dyDescent="0.25">
      <c r="A85" s="36"/>
      <c r="B85" s="36"/>
      <c r="C85" s="36"/>
      <c r="D85" s="36"/>
    </row>
    <row r="86" spans="1:4" x14ac:dyDescent="0.25">
      <c r="A86" s="36"/>
      <c r="B86" s="36"/>
      <c r="C86" s="36"/>
      <c r="D86" s="36"/>
    </row>
    <row r="87" spans="1:4" x14ac:dyDescent="0.25">
      <c r="A87" s="36"/>
      <c r="B87" s="36"/>
      <c r="C87" s="36"/>
      <c r="D87" s="36"/>
    </row>
    <row r="88" spans="1:4" x14ac:dyDescent="0.25">
      <c r="A88" s="36"/>
      <c r="B88" s="36"/>
      <c r="C88" s="36"/>
      <c r="D88" s="36"/>
    </row>
    <row r="89" spans="1:4" x14ac:dyDescent="0.25">
      <c r="A89" s="36"/>
      <c r="B89" s="36"/>
      <c r="C89" s="36"/>
      <c r="D89" s="36"/>
    </row>
    <row r="90" spans="1:4" x14ac:dyDescent="0.25">
      <c r="A90" s="36"/>
      <c r="B90" s="36"/>
      <c r="C90" s="36"/>
      <c r="D90" s="36"/>
    </row>
    <row r="91" spans="1:4" x14ac:dyDescent="0.25">
      <c r="A91" s="36"/>
      <c r="B91" s="36"/>
      <c r="C91" s="36"/>
      <c r="D91" s="36"/>
    </row>
    <row r="92" spans="1:4" x14ac:dyDescent="0.25">
      <c r="A92" s="36"/>
      <c r="B92" s="36"/>
      <c r="C92" s="36"/>
      <c r="D92" s="36"/>
    </row>
    <row r="93" spans="1:4" x14ac:dyDescent="0.25">
      <c r="A93" s="36"/>
      <c r="B93" s="36"/>
      <c r="C93" s="36"/>
      <c r="D93" s="36"/>
    </row>
    <row r="94" spans="1:4" x14ac:dyDescent="0.25">
      <c r="A94" s="36"/>
      <c r="B94" s="36"/>
      <c r="C94" s="36"/>
      <c r="D94" s="36"/>
    </row>
    <row r="95" spans="1:4" x14ac:dyDescent="0.25">
      <c r="A95" s="36"/>
      <c r="B95" s="36"/>
      <c r="C95" s="36"/>
      <c r="D95" s="36"/>
    </row>
    <row r="96" spans="1:4" x14ac:dyDescent="0.25">
      <c r="A96" s="36"/>
      <c r="B96" s="36"/>
      <c r="C96" s="36"/>
      <c r="D96" s="36"/>
    </row>
    <row r="97" spans="1:4" x14ac:dyDescent="0.25">
      <c r="A97" s="36"/>
      <c r="B97" s="36"/>
      <c r="C97" s="36"/>
      <c r="D97" s="36"/>
    </row>
    <row r="98" spans="1:4" x14ac:dyDescent="0.25">
      <c r="A98" s="36"/>
      <c r="B98" s="36"/>
      <c r="C98" s="36"/>
      <c r="D98" s="36"/>
    </row>
    <row r="99" spans="1:4" x14ac:dyDescent="0.25">
      <c r="A99" s="36"/>
      <c r="B99" s="36"/>
      <c r="C99" s="36"/>
      <c r="D99" s="36"/>
    </row>
  </sheetData>
  <mergeCells count="4">
    <mergeCell ref="A1:D1"/>
    <mergeCell ref="A2:D2"/>
    <mergeCell ref="A3:D3"/>
    <mergeCell ref="A4:D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workbookViewId="0">
      <selection sqref="A1:D1"/>
    </sheetView>
  </sheetViews>
  <sheetFormatPr baseColWidth="10" defaultRowHeight="15" x14ac:dyDescent="0.25"/>
  <cols>
    <col min="1" max="1" width="28.42578125" bestFit="1" customWidth="1"/>
    <col min="2" max="2" width="85.42578125" bestFit="1" customWidth="1"/>
    <col min="3" max="4" width="15.42578125" bestFit="1" customWidth="1"/>
  </cols>
  <sheetData>
    <row r="1" spans="1:4" ht="15.75" thickBot="1" x14ac:dyDescent="0.3">
      <c r="A1" s="112" t="s">
        <v>163</v>
      </c>
      <c r="B1" s="113"/>
      <c r="C1" s="113"/>
      <c r="D1" s="114"/>
    </row>
    <row r="2" spans="1:4" ht="15.75" thickBot="1" x14ac:dyDescent="0.3">
      <c r="A2" s="115" t="s">
        <v>164</v>
      </c>
      <c r="B2" s="116"/>
      <c r="C2" s="116"/>
      <c r="D2" s="117"/>
    </row>
    <row r="3" spans="1:4" ht="15.75" thickBot="1" x14ac:dyDescent="0.3">
      <c r="A3" s="115"/>
      <c r="B3" s="116"/>
      <c r="C3" s="116"/>
      <c r="D3" s="117"/>
    </row>
    <row r="4" spans="1:4" ht="15.75" thickBot="1" x14ac:dyDescent="0.3">
      <c r="A4" s="118" t="s">
        <v>25</v>
      </c>
      <c r="B4" s="118"/>
      <c r="C4" s="118"/>
      <c r="D4" s="118"/>
    </row>
    <row r="5" spans="1:4" ht="15.75" thickBot="1" x14ac:dyDescent="0.3">
      <c r="A5" s="83"/>
      <c r="B5" s="83" t="s">
        <v>165</v>
      </c>
      <c r="C5" s="83" t="s">
        <v>28</v>
      </c>
      <c r="D5" s="83" t="s">
        <v>29</v>
      </c>
    </row>
    <row r="6" spans="1:4" ht="15.75" thickBot="1" x14ac:dyDescent="0.3">
      <c r="A6" s="84" t="s">
        <v>1</v>
      </c>
      <c r="B6" s="84" t="s">
        <v>166</v>
      </c>
      <c r="C6" s="85">
        <f>ROUND(C57,2)</f>
        <v>-14934</v>
      </c>
      <c r="D6" s="85">
        <f>ROUND(D57,2)</f>
        <v>-4509</v>
      </c>
    </row>
    <row r="7" spans="1:4" ht="15.75" thickBot="1" x14ac:dyDescent="0.3">
      <c r="A7" s="86" t="s">
        <v>1</v>
      </c>
      <c r="B7" s="86" t="s">
        <v>167</v>
      </c>
      <c r="C7" s="87">
        <f>SUM(C8:C11)</f>
        <v>1093</v>
      </c>
      <c r="D7" s="87">
        <f>SUM(D8:D11)</f>
        <v>982</v>
      </c>
    </row>
    <row r="8" spans="1:4" ht="15.75" thickBot="1" x14ac:dyDescent="0.3">
      <c r="A8" s="86" t="s">
        <v>168</v>
      </c>
      <c r="B8" s="86" t="s">
        <v>169</v>
      </c>
      <c r="C8" s="88"/>
      <c r="D8" s="88"/>
    </row>
    <row r="9" spans="1:4" ht="15.75" thickBot="1" x14ac:dyDescent="0.3">
      <c r="A9" s="86" t="s">
        <v>170</v>
      </c>
      <c r="B9" s="86" t="s">
        <v>171</v>
      </c>
      <c r="C9" s="88">
        <v>762</v>
      </c>
      <c r="D9" s="88">
        <v>732</v>
      </c>
    </row>
    <row r="10" spans="1:4" ht="23.25" thickBot="1" x14ac:dyDescent="0.3">
      <c r="A10" s="86" t="s">
        <v>172</v>
      </c>
      <c r="B10" s="86" t="s">
        <v>173</v>
      </c>
      <c r="C10" s="88">
        <f>39+292</f>
        <v>331</v>
      </c>
      <c r="D10" s="88">
        <f>207+43</f>
        <v>250</v>
      </c>
    </row>
    <row r="11" spans="1:4" ht="15.75" thickBot="1" x14ac:dyDescent="0.3">
      <c r="A11" s="86" t="s">
        <v>174</v>
      </c>
      <c r="B11" s="86" t="s">
        <v>175</v>
      </c>
      <c r="C11" s="88"/>
      <c r="D11" s="88"/>
    </row>
    <row r="12" spans="1:4" ht="15.75" thickBot="1" x14ac:dyDescent="0.3">
      <c r="A12" s="86" t="s">
        <v>176</v>
      </c>
      <c r="B12" s="86" t="s">
        <v>177</v>
      </c>
      <c r="C12" s="88">
        <f>17255*9+1133</f>
        <v>156428</v>
      </c>
      <c r="D12" s="88">
        <v>214907</v>
      </c>
    </row>
    <row r="13" spans="1:4" ht="15.75" thickBot="1" x14ac:dyDescent="0.3">
      <c r="A13" s="86" t="s">
        <v>1</v>
      </c>
      <c r="B13" s="86" t="s">
        <v>178</v>
      </c>
      <c r="C13" s="87">
        <f>SUM(C14:C17)</f>
        <v>0</v>
      </c>
      <c r="D13" s="87">
        <f>SUM(D14:D17)</f>
        <v>0</v>
      </c>
    </row>
    <row r="14" spans="1:4" ht="15.75" thickBot="1" x14ac:dyDescent="0.3">
      <c r="A14" s="86" t="s">
        <v>179</v>
      </c>
      <c r="B14" s="86" t="s">
        <v>180</v>
      </c>
      <c r="C14" s="88"/>
      <c r="D14" s="88"/>
    </row>
    <row r="15" spans="1:4" ht="15.75" thickBot="1" x14ac:dyDescent="0.3">
      <c r="A15" s="86" t="s">
        <v>181</v>
      </c>
      <c r="B15" s="86" t="s">
        <v>182</v>
      </c>
      <c r="C15" s="88"/>
      <c r="D15" s="88"/>
    </row>
    <row r="16" spans="1:4" ht="15.75" thickBot="1" x14ac:dyDescent="0.3">
      <c r="A16" s="86" t="s">
        <v>183</v>
      </c>
      <c r="B16" s="86" t="s">
        <v>184</v>
      </c>
      <c r="C16" s="88"/>
      <c r="D16" s="88"/>
    </row>
    <row r="17" spans="1:4" ht="15.75" thickBot="1" x14ac:dyDescent="0.3">
      <c r="A17" s="86" t="s">
        <v>185</v>
      </c>
      <c r="B17" s="86" t="s">
        <v>186</v>
      </c>
      <c r="C17" s="88"/>
      <c r="D17" s="88"/>
    </row>
    <row r="18" spans="1:4" ht="15.75" thickBot="1" x14ac:dyDescent="0.3">
      <c r="A18" s="86" t="s">
        <v>187</v>
      </c>
      <c r="B18" s="86" t="s">
        <v>188</v>
      </c>
      <c r="C18" s="88"/>
      <c r="D18" s="88"/>
    </row>
    <row r="19" spans="1:4" ht="15.75" thickBot="1" x14ac:dyDescent="0.3">
      <c r="A19" s="86" t="s">
        <v>35</v>
      </c>
      <c r="B19" s="86" t="s">
        <v>189</v>
      </c>
      <c r="C19" s="88"/>
      <c r="D19" s="88"/>
    </row>
    <row r="20" spans="1:4" ht="68.25" thickBot="1" x14ac:dyDescent="0.3">
      <c r="A20" s="86" t="s">
        <v>190</v>
      </c>
      <c r="B20" s="86" t="s">
        <v>191</v>
      </c>
      <c r="C20" s="88">
        <v>-59410</v>
      </c>
      <c r="D20" s="88">
        <v>-76566</v>
      </c>
    </row>
    <row r="21" spans="1:4" ht="15.75" thickBot="1" x14ac:dyDescent="0.3">
      <c r="A21" s="86" t="s">
        <v>47</v>
      </c>
      <c r="B21" s="86" t="s">
        <v>192</v>
      </c>
      <c r="C21" s="88">
        <v>637</v>
      </c>
      <c r="D21" s="88">
        <v>686</v>
      </c>
    </row>
    <row r="22" spans="1:4" ht="15.75" thickBot="1" x14ac:dyDescent="0.3">
      <c r="A22" s="86" t="s">
        <v>1</v>
      </c>
      <c r="B22" s="86" t="s">
        <v>193</v>
      </c>
      <c r="C22" s="87">
        <f>SUM(C23:C25)</f>
        <v>-106478</v>
      </c>
      <c r="D22" s="87">
        <f>SUM(D23:D25)</f>
        <v>-133811</v>
      </c>
    </row>
    <row r="23" spans="1:4" ht="15.75" thickBot="1" x14ac:dyDescent="0.3">
      <c r="A23" s="86" t="s">
        <v>194</v>
      </c>
      <c r="B23" s="86" t="s">
        <v>195</v>
      </c>
      <c r="C23" s="88">
        <v>-81474</v>
      </c>
      <c r="D23" s="88">
        <v>-102840</v>
      </c>
    </row>
    <row r="24" spans="1:4" ht="15.75" thickBot="1" x14ac:dyDescent="0.3">
      <c r="A24" s="86" t="s">
        <v>54</v>
      </c>
      <c r="B24" s="86" t="s">
        <v>196</v>
      </c>
      <c r="C24" s="88">
        <v>-25004</v>
      </c>
      <c r="D24" s="88">
        <v>-30971</v>
      </c>
    </row>
    <row r="25" spans="1:4" ht="15.75" thickBot="1" x14ac:dyDescent="0.3">
      <c r="A25" s="86" t="s">
        <v>197</v>
      </c>
      <c r="B25" s="86" t="s">
        <v>198</v>
      </c>
      <c r="C25" s="88"/>
      <c r="D25" s="88"/>
    </row>
    <row r="26" spans="1:4" ht="15.75" thickBot="1" x14ac:dyDescent="0.3">
      <c r="A26" s="86" t="s">
        <v>1</v>
      </c>
      <c r="B26" s="86" t="s">
        <v>199</v>
      </c>
      <c r="C26" s="87">
        <f>SUM(C27:C30)</f>
        <v>-5288</v>
      </c>
      <c r="D26" s="87">
        <f>SUM(D27:D30)</f>
        <v>-8405</v>
      </c>
    </row>
    <row r="27" spans="1:4" ht="15.75" thickBot="1" x14ac:dyDescent="0.3">
      <c r="A27" s="86" t="s">
        <v>200</v>
      </c>
      <c r="B27" s="86" t="s">
        <v>201</v>
      </c>
      <c r="C27" s="88">
        <v>-4416</v>
      </c>
      <c r="D27" s="88">
        <v>-6584</v>
      </c>
    </row>
    <row r="28" spans="1:4" ht="15.75" thickBot="1" x14ac:dyDescent="0.3">
      <c r="A28" s="86" t="s">
        <v>61</v>
      </c>
      <c r="B28" s="86" t="s">
        <v>202</v>
      </c>
      <c r="C28" s="88">
        <v>-934</v>
      </c>
      <c r="D28" s="88">
        <v>-1248</v>
      </c>
    </row>
    <row r="29" spans="1:4" ht="23.25" thickBot="1" x14ac:dyDescent="0.3">
      <c r="A29" s="86" t="s">
        <v>203</v>
      </c>
      <c r="B29" s="86" t="s">
        <v>204</v>
      </c>
      <c r="C29" s="88">
        <v>65</v>
      </c>
      <c r="D29" s="88">
        <v>-559</v>
      </c>
    </row>
    <row r="30" spans="1:4" ht="15.75" thickBot="1" x14ac:dyDescent="0.3">
      <c r="A30" s="86" t="s">
        <v>205</v>
      </c>
      <c r="B30" s="86" t="s">
        <v>206</v>
      </c>
      <c r="C30" s="88">
        <v>-3</v>
      </c>
      <c r="D30" s="88">
        <v>-14</v>
      </c>
    </row>
    <row r="31" spans="1:4" ht="15.75" thickBot="1" x14ac:dyDescent="0.3">
      <c r="A31" s="86" t="s">
        <v>207</v>
      </c>
      <c r="B31" s="86" t="s">
        <v>208</v>
      </c>
      <c r="C31" s="88">
        <v>-4304</v>
      </c>
      <c r="D31" s="88">
        <v>-5155</v>
      </c>
    </row>
    <row r="32" spans="1:4" ht="15.75" thickBot="1" x14ac:dyDescent="0.3">
      <c r="A32" s="86" t="s">
        <v>209</v>
      </c>
      <c r="B32" s="86" t="s">
        <v>210</v>
      </c>
      <c r="C32" s="88">
        <v>2426</v>
      </c>
      <c r="D32" s="88">
        <v>2887</v>
      </c>
    </row>
    <row r="33" spans="1:4" ht="15.75" thickBot="1" x14ac:dyDescent="0.3">
      <c r="A33" s="86" t="s">
        <v>75</v>
      </c>
      <c r="B33" s="86" t="s">
        <v>211</v>
      </c>
      <c r="C33" s="88"/>
      <c r="D33" s="88"/>
    </row>
    <row r="34" spans="1:4" ht="15.75" thickBot="1" x14ac:dyDescent="0.3">
      <c r="A34" s="86" t="s">
        <v>1</v>
      </c>
      <c r="B34" s="86" t="s">
        <v>212</v>
      </c>
      <c r="C34" s="87">
        <f>SUM(C35:C36)</f>
        <v>0</v>
      </c>
      <c r="D34" s="87">
        <f>SUM(D35:D36)</f>
        <v>15</v>
      </c>
    </row>
    <row r="35" spans="1:4" ht="23.25" thickBot="1" x14ac:dyDescent="0.3">
      <c r="A35" s="86" t="s">
        <v>213</v>
      </c>
      <c r="B35" s="86" t="s">
        <v>214</v>
      </c>
      <c r="C35" s="88"/>
      <c r="D35" s="88"/>
    </row>
    <row r="36" spans="1:4" ht="23.25" thickBot="1" x14ac:dyDescent="0.3">
      <c r="A36" s="86" t="s">
        <v>215</v>
      </c>
      <c r="B36" s="86" t="s">
        <v>216</v>
      </c>
      <c r="C36" s="88"/>
      <c r="D36" s="88">
        <v>15</v>
      </c>
    </row>
    <row r="37" spans="1:4" ht="15.75" thickBot="1" x14ac:dyDescent="0.3">
      <c r="A37" s="86" t="s">
        <v>217</v>
      </c>
      <c r="B37" s="86" t="s">
        <v>218</v>
      </c>
      <c r="C37" s="88"/>
      <c r="D37" s="88"/>
    </row>
    <row r="38" spans="1:4" ht="15.75" thickBot="1" x14ac:dyDescent="0.3">
      <c r="A38" s="86" t="s">
        <v>1</v>
      </c>
      <c r="B38" s="86" t="s">
        <v>219</v>
      </c>
      <c r="C38" s="87">
        <f>SUM(C39:C40)</f>
        <v>-34</v>
      </c>
      <c r="D38" s="87">
        <f>SUM(D39:D40)</f>
        <v>52</v>
      </c>
    </row>
    <row r="39" spans="1:4" ht="15.75" thickBot="1" x14ac:dyDescent="0.3">
      <c r="A39" s="86" t="s">
        <v>220</v>
      </c>
      <c r="B39" s="86" t="s">
        <v>221</v>
      </c>
      <c r="C39" s="88">
        <f>-14-20</f>
        <v>-34</v>
      </c>
      <c r="D39" s="88"/>
    </row>
    <row r="40" spans="1:4" ht="15.75" thickBot="1" x14ac:dyDescent="0.3">
      <c r="A40" s="86" t="s">
        <v>94</v>
      </c>
      <c r="B40" s="86" t="s">
        <v>222</v>
      </c>
      <c r="C40" s="88">
        <v>0</v>
      </c>
      <c r="D40" s="88">
        <v>52</v>
      </c>
    </row>
    <row r="41" spans="1:4" ht="23.25" thickBot="1" x14ac:dyDescent="0.3">
      <c r="A41" s="89" t="s">
        <v>1</v>
      </c>
      <c r="B41" s="89" t="s">
        <v>223</v>
      </c>
      <c r="C41" s="90">
        <f>ROUND(SUM(C7,C12,C13,C18,C19,C20,C21,C22,C26,C31,C32,C33,C34,C37,C38),2)</f>
        <v>-14930</v>
      </c>
      <c r="D41" s="90">
        <f>ROUND(SUM(D7,D12,D13,D18,D19,D20,D21,D22,D26,D31,D32,D33,D34,D37,D38),2)</f>
        <v>-4408</v>
      </c>
    </row>
    <row r="42" spans="1:4" ht="15.75" thickBot="1" x14ac:dyDescent="0.3">
      <c r="A42" s="86" t="s">
        <v>1</v>
      </c>
      <c r="B42" s="86" t="s">
        <v>224</v>
      </c>
      <c r="C42" s="87">
        <f>SUM(C43:C44)</f>
        <v>0</v>
      </c>
      <c r="D42" s="87">
        <f>SUM(D43:D44)</f>
        <v>1</v>
      </c>
    </row>
    <row r="43" spans="1:4" ht="15.75" thickBot="1" x14ac:dyDescent="0.3">
      <c r="A43" s="86" t="s">
        <v>225</v>
      </c>
      <c r="B43" s="86" t="s">
        <v>226</v>
      </c>
      <c r="C43" s="88"/>
      <c r="D43" s="88"/>
    </row>
    <row r="44" spans="1:4" ht="15.75" thickBot="1" x14ac:dyDescent="0.3">
      <c r="A44" s="86" t="s">
        <v>100</v>
      </c>
      <c r="B44" s="86" t="s">
        <v>227</v>
      </c>
      <c r="C44" s="88"/>
      <c r="D44" s="88">
        <v>1</v>
      </c>
    </row>
    <row r="45" spans="1:4" ht="15.75" thickBot="1" x14ac:dyDescent="0.3">
      <c r="A45" s="86" t="s">
        <v>1</v>
      </c>
      <c r="B45" s="86" t="s">
        <v>228</v>
      </c>
      <c r="C45" s="87">
        <f>SUM(C46:C48)</f>
        <v>-4</v>
      </c>
      <c r="D45" s="87">
        <f>SUM(D46:D48)</f>
        <v>-102</v>
      </c>
    </row>
    <row r="46" spans="1:4" ht="45.75" thickBot="1" x14ac:dyDescent="0.3">
      <c r="A46" s="86" t="s">
        <v>229</v>
      </c>
      <c r="B46" s="86" t="s">
        <v>230</v>
      </c>
      <c r="C46" s="88"/>
      <c r="D46" s="88"/>
    </row>
    <row r="47" spans="1:4" ht="45.75" thickBot="1" x14ac:dyDescent="0.3">
      <c r="A47" s="86" t="s">
        <v>231</v>
      </c>
      <c r="B47" s="86" t="s">
        <v>232</v>
      </c>
      <c r="C47" s="88">
        <v>-4</v>
      </c>
      <c r="D47" s="88">
        <v>-102</v>
      </c>
    </row>
    <row r="48" spans="1:4" ht="15.75" thickBot="1" x14ac:dyDescent="0.3">
      <c r="A48" s="86" t="s">
        <v>233</v>
      </c>
      <c r="B48" s="86" t="s">
        <v>234</v>
      </c>
      <c r="C48" s="88"/>
      <c r="D48" s="88"/>
    </row>
    <row r="49" spans="1:4" ht="15.75" thickBot="1" x14ac:dyDescent="0.3">
      <c r="A49" s="86" t="s">
        <v>109</v>
      </c>
      <c r="B49" s="86" t="s">
        <v>235</v>
      </c>
      <c r="C49" s="88"/>
      <c r="D49" s="88"/>
    </row>
    <row r="50" spans="1:4" ht="15.75" thickBot="1" x14ac:dyDescent="0.3">
      <c r="A50" s="86" t="s">
        <v>111</v>
      </c>
      <c r="B50" s="86" t="s">
        <v>236</v>
      </c>
      <c r="C50" s="88"/>
      <c r="D50" s="88"/>
    </row>
    <row r="51" spans="1:4" ht="45.75" thickBot="1" x14ac:dyDescent="0.3">
      <c r="A51" s="86" t="s">
        <v>237</v>
      </c>
      <c r="B51" s="86" t="s">
        <v>238</v>
      </c>
      <c r="C51" s="88"/>
      <c r="D51" s="88"/>
    </row>
    <row r="52" spans="1:4" ht="15.75" thickBot="1" x14ac:dyDescent="0.3">
      <c r="A52" s="86" t="s">
        <v>239</v>
      </c>
      <c r="B52" s="86" t="s">
        <v>240</v>
      </c>
      <c r="C52" s="88"/>
      <c r="D52" s="88"/>
    </row>
    <row r="53" spans="1:4" ht="15.75" thickBot="1" x14ac:dyDescent="0.3">
      <c r="A53" s="86" t="s">
        <v>241</v>
      </c>
      <c r="B53" s="86" t="s">
        <v>242</v>
      </c>
      <c r="C53" s="88">
        <v>0</v>
      </c>
      <c r="D53" s="88">
        <v>0</v>
      </c>
    </row>
    <row r="54" spans="1:4" ht="15.75" thickBot="1" x14ac:dyDescent="0.3">
      <c r="A54" s="89" t="s">
        <v>1</v>
      </c>
      <c r="B54" s="89" t="s">
        <v>243</v>
      </c>
      <c r="C54" s="90">
        <f>SUM(C42,C45,C49,C50,C51,C52,C53)</f>
        <v>-4</v>
      </c>
      <c r="D54" s="90">
        <f>SUM(D42,D45,D49,D50,D51,D52,D53)</f>
        <v>-101</v>
      </c>
    </row>
    <row r="55" spans="1:4" ht="15.75" thickBot="1" x14ac:dyDescent="0.3">
      <c r="A55" s="89" t="s">
        <v>1</v>
      </c>
      <c r="B55" s="89" t="s">
        <v>244</v>
      </c>
      <c r="C55" s="90">
        <f>ROUND(SUM(C41,C54),2)</f>
        <v>-14934</v>
      </c>
      <c r="D55" s="90">
        <f>ROUND(SUM(D41,D54),2)</f>
        <v>-4509</v>
      </c>
    </row>
    <row r="56" spans="1:4" ht="15.75" thickBot="1" x14ac:dyDescent="0.3">
      <c r="A56" s="86" t="s">
        <v>245</v>
      </c>
      <c r="B56" s="86" t="s">
        <v>246</v>
      </c>
      <c r="C56" s="88">
        <v>0</v>
      </c>
      <c r="D56" s="88">
        <v>0</v>
      </c>
    </row>
    <row r="57" spans="1:4" ht="23.25" thickBot="1" x14ac:dyDescent="0.3">
      <c r="A57" s="89" t="s">
        <v>1</v>
      </c>
      <c r="B57" s="89" t="s">
        <v>247</v>
      </c>
      <c r="C57" s="90">
        <f>ROUND(SUM(C55,C56),2)</f>
        <v>-14934</v>
      </c>
      <c r="D57" s="90">
        <f>ROUND(SUM(D55,D56),2)</f>
        <v>-4509</v>
      </c>
    </row>
    <row r="58" spans="1:4" ht="15.75" thickBot="1" x14ac:dyDescent="0.3">
      <c r="A58" s="84" t="s">
        <v>1</v>
      </c>
      <c r="B58" s="84" t="s">
        <v>248</v>
      </c>
      <c r="C58" s="85">
        <f>C64</f>
        <v>0</v>
      </c>
      <c r="D58" s="85">
        <f>D64</f>
        <v>-467</v>
      </c>
    </row>
    <row r="59" spans="1:4" ht="15.75" thickBot="1" x14ac:dyDescent="0.3">
      <c r="A59" s="86" t="s">
        <v>1</v>
      </c>
      <c r="B59" s="86" t="s">
        <v>249</v>
      </c>
      <c r="C59" s="88"/>
      <c r="D59" s="88"/>
    </row>
    <row r="60" spans="1:4" ht="15.75" thickBot="1" x14ac:dyDescent="0.3">
      <c r="A60" s="86" t="s">
        <v>1</v>
      </c>
      <c r="B60" s="86" t="s">
        <v>250</v>
      </c>
      <c r="C60" s="88"/>
      <c r="D60" s="88"/>
    </row>
    <row r="61" spans="1:4" ht="15.75" thickBot="1" x14ac:dyDescent="0.3">
      <c r="A61" s="86" t="s">
        <v>251</v>
      </c>
      <c r="B61" s="86" t="s">
        <v>252</v>
      </c>
      <c r="C61" s="88"/>
      <c r="D61" s="88">
        <v>-467</v>
      </c>
    </row>
    <row r="62" spans="1:4" ht="15.75" thickBot="1" x14ac:dyDescent="0.3">
      <c r="A62" s="86" t="s">
        <v>1</v>
      </c>
      <c r="B62" s="86" t="s">
        <v>253</v>
      </c>
      <c r="C62" s="88"/>
      <c r="D62" s="88"/>
    </row>
    <row r="63" spans="1:4" ht="15.75" thickBot="1" x14ac:dyDescent="0.3">
      <c r="A63" s="86" t="s">
        <v>1</v>
      </c>
      <c r="B63" s="86" t="s">
        <v>254</v>
      </c>
      <c r="C63" s="88"/>
      <c r="D63" s="88"/>
    </row>
    <row r="64" spans="1:4" ht="23.25" thickBot="1" x14ac:dyDescent="0.3">
      <c r="A64" s="89" t="s">
        <v>1</v>
      </c>
      <c r="B64" s="89" t="s">
        <v>255</v>
      </c>
      <c r="C64" s="90">
        <f>ROUND(SUM(C59:C63),2)</f>
        <v>0</v>
      </c>
      <c r="D64" s="90">
        <f>ROUND(SUM(D59:D63),2)</f>
        <v>-467</v>
      </c>
    </row>
    <row r="65" spans="1:4" ht="15.75" thickBot="1" x14ac:dyDescent="0.3">
      <c r="A65" s="84" t="s">
        <v>1</v>
      </c>
      <c r="B65" s="84" t="s">
        <v>256</v>
      </c>
      <c r="C65" s="85">
        <f>C71</f>
        <v>2426</v>
      </c>
      <c r="D65" s="85">
        <f>D71</f>
        <v>2887</v>
      </c>
    </row>
    <row r="66" spans="1:4" ht="15.75" thickBot="1" x14ac:dyDescent="0.3">
      <c r="A66" s="86" t="s">
        <v>1</v>
      </c>
      <c r="B66" s="86" t="s">
        <v>249</v>
      </c>
      <c r="C66" s="88">
        <f>+C32</f>
        <v>2426</v>
      </c>
      <c r="D66" s="88">
        <f>+D32</f>
        <v>2887</v>
      </c>
    </row>
    <row r="67" spans="1:4" ht="15.75" thickBot="1" x14ac:dyDescent="0.3">
      <c r="A67" s="86" t="s">
        <v>1</v>
      </c>
      <c r="B67" s="86" t="s">
        <v>250</v>
      </c>
      <c r="C67" s="88"/>
      <c r="D67" s="88"/>
    </row>
    <row r="68" spans="1:4" ht="15.75" thickBot="1" x14ac:dyDescent="0.3">
      <c r="A68" s="86" t="s">
        <v>251</v>
      </c>
      <c r="B68" s="86" t="s">
        <v>252</v>
      </c>
      <c r="C68" s="88"/>
      <c r="D68" s="88"/>
    </row>
    <row r="69" spans="1:4" ht="15.75" thickBot="1" x14ac:dyDescent="0.3">
      <c r="A69" s="86" t="s">
        <v>1</v>
      </c>
      <c r="B69" s="86" t="s">
        <v>257</v>
      </c>
      <c r="C69" s="88"/>
      <c r="D69" s="88"/>
    </row>
    <row r="70" spans="1:4" ht="15.75" thickBot="1" x14ac:dyDescent="0.3">
      <c r="A70" s="86" t="s">
        <v>1</v>
      </c>
      <c r="B70" s="86" t="s">
        <v>254</v>
      </c>
      <c r="C70" s="88"/>
      <c r="D70" s="88"/>
    </row>
    <row r="71" spans="1:4" ht="23.25" thickBot="1" x14ac:dyDescent="0.3">
      <c r="A71" s="89" t="s">
        <v>1</v>
      </c>
      <c r="B71" s="89" t="s">
        <v>258</v>
      </c>
      <c r="C71" s="90">
        <f>ROUND(SUM(C66:C70),2)</f>
        <v>2426</v>
      </c>
      <c r="D71" s="90">
        <f>ROUND(SUM(D66:D70),2)</f>
        <v>2887</v>
      </c>
    </row>
    <row r="72" spans="1:4" ht="26.25" thickBot="1" x14ac:dyDescent="0.3">
      <c r="A72" s="84" t="s">
        <v>1</v>
      </c>
      <c r="B72" s="84" t="s">
        <v>259</v>
      </c>
      <c r="C72" s="85">
        <f>ROUND(SUM(C64,C71),2)</f>
        <v>2426</v>
      </c>
      <c r="D72" s="85">
        <f>ROUND(SUM(D64,D71),2)</f>
        <v>2420</v>
      </c>
    </row>
    <row r="73" spans="1:4" ht="15.75" thickBot="1" x14ac:dyDescent="0.3">
      <c r="A73" s="84" t="s">
        <v>1</v>
      </c>
      <c r="B73" s="84" t="s">
        <v>260</v>
      </c>
      <c r="C73" s="91"/>
      <c r="D73" s="91"/>
    </row>
    <row r="74" spans="1:4" ht="15.75" thickBot="1" x14ac:dyDescent="0.3">
      <c r="A74" s="84" t="s">
        <v>1</v>
      </c>
      <c r="B74" s="84" t="s">
        <v>261</v>
      </c>
      <c r="C74" s="91"/>
      <c r="D74" s="91"/>
    </row>
    <row r="75" spans="1:4" ht="15.75" thickBot="1" x14ac:dyDescent="0.3">
      <c r="A75" s="84" t="s">
        <v>1</v>
      </c>
      <c r="B75" s="84" t="s">
        <v>262</v>
      </c>
      <c r="C75" s="91"/>
      <c r="D75" s="91"/>
    </row>
    <row r="76" spans="1:4" ht="15.75" thickBot="1" x14ac:dyDescent="0.3">
      <c r="A76" s="84" t="s">
        <v>1</v>
      </c>
      <c r="B76" s="84" t="s">
        <v>263</v>
      </c>
      <c r="C76" s="91"/>
      <c r="D76" s="91"/>
    </row>
    <row r="77" spans="1:4" ht="26.25" thickBot="1" x14ac:dyDescent="0.3">
      <c r="A77" s="84" t="s">
        <v>1</v>
      </c>
      <c r="B77" s="84" t="s">
        <v>264</v>
      </c>
      <c r="C77" s="85">
        <f>ROUND(SUM(C57,C72,C73,C74,C75,C76),2)</f>
        <v>-12508</v>
      </c>
      <c r="D77" s="85">
        <f>ROUND(SUM(D57,D72,D73,D74,D75,D76),2)</f>
        <v>-2089</v>
      </c>
    </row>
    <row r="78" spans="1:4" x14ac:dyDescent="0.25">
      <c r="A78" s="11"/>
      <c r="B78" s="11"/>
      <c r="C78" s="11"/>
      <c r="D78" s="11"/>
    </row>
    <row r="79" spans="1:4" x14ac:dyDescent="0.25">
      <c r="A79" s="11"/>
      <c r="B79" s="37" t="s">
        <v>124</v>
      </c>
      <c r="C79" s="11"/>
      <c r="D79" s="11"/>
    </row>
  </sheetData>
  <mergeCells count="4">
    <mergeCell ref="A1:D1"/>
    <mergeCell ref="A2:D2"/>
    <mergeCell ref="A3:D3"/>
    <mergeCell ref="A4:D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9"/>
  <sheetViews>
    <sheetView workbookViewId="0">
      <selection sqref="A1:D1"/>
    </sheetView>
  </sheetViews>
  <sheetFormatPr baseColWidth="10" defaultColWidth="9.140625" defaultRowHeight="15" x14ac:dyDescent="0.25"/>
  <cols>
    <col min="1" max="1" width="28.85546875" customWidth="1"/>
    <col min="2" max="2" width="86.5703125" customWidth="1"/>
    <col min="3" max="4" width="15.42578125" customWidth="1"/>
  </cols>
  <sheetData>
    <row r="1" spans="1:4" s="8" customFormat="1" ht="39.75" customHeight="1" thickBot="1" x14ac:dyDescent="0.3">
      <c r="A1" s="92" t="s">
        <v>24</v>
      </c>
      <c r="B1" s="93"/>
      <c r="C1" s="93"/>
      <c r="D1" s="94"/>
    </row>
    <row r="2" spans="1:4" s="8" customFormat="1" ht="19.5" customHeight="1" thickBot="1" x14ac:dyDescent="0.3">
      <c r="A2" s="95"/>
      <c r="B2" s="96"/>
      <c r="C2" s="96"/>
      <c r="D2" s="97"/>
    </row>
    <row r="3" spans="1:4" s="8" customFormat="1" ht="19.5" customHeight="1" thickBot="1" x14ac:dyDescent="0.3">
      <c r="A3" s="98"/>
      <c r="B3" s="99"/>
      <c r="C3" s="99"/>
      <c r="D3" s="99"/>
    </row>
    <row r="4" spans="1:4" ht="19.5" customHeight="1" thickBot="1" x14ac:dyDescent="0.3">
      <c r="A4" s="100" t="s">
        <v>25</v>
      </c>
      <c r="B4" s="100"/>
      <c r="C4" s="100"/>
      <c r="D4" s="100"/>
    </row>
    <row r="5" spans="1:4" ht="15.75" thickBot="1" x14ac:dyDescent="0.3">
      <c r="A5" s="41" t="s">
        <v>26</v>
      </c>
      <c r="B5" s="41" t="s">
        <v>27</v>
      </c>
      <c r="C5" s="41" t="s">
        <v>28</v>
      </c>
      <c r="D5" s="41" t="s">
        <v>29</v>
      </c>
    </row>
    <row r="6" spans="1:4" x14ac:dyDescent="0.25">
      <c r="A6" s="17"/>
      <c r="B6" s="18" t="s">
        <v>30</v>
      </c>
      <c r="C6" s="31">
        <f>+C61</f>
        <v>-177</v>
      </c>
      <c r="D6" s="31">
        <f>+D61</f>
        <v>35</v>
      </c>
    </row>
    <row r="7" spans="1:4" ht="24" x14ac:dyDescent="0.25">
      <c r="A7" s="32" t="s">
        <v>31</v>
      </c>
      <c r="B7" s="32" t="s">
        <v>32</v>
      </c>
      <c r="C7" s="33">
        <v>321</v>
      </c>
      <c r="D7" s="33">
        <v>1569</v>
      </c>
    </row>
    <row r="8" spans="1:4" x14ac:dyDescent="0.25">
      <c r="A8" s="32" t="s">
        <v>33</v>
      </c>
      <c r="B8" s="32" t="s">
        <v>34</v>
      </c>
      <c r="C8" s="33">
        <v>0</v>
      </c>
      <c r="D8" s="33">
        <v>-529</v>
      </c>
    </row>
    <row r="9" spans="1:4" x14ac:dyDescent="0.25">
      <c r="A9" s="32" t="s">
        <v>35</v>
      </c>
      <c r="B9" s="32" t="s">
        <v>36</v>
      </c>
      <c r="C9" s="33">
        <v>0</v>
      </c>
      <c r="D9" s="33">
        <v>0</v>
      </c>
    </row>
    <row r="10" spans="1:4" x14ac:dyDescent="0.25">
      <c r="A10" s="32"/>
      <c r="B10" s="32" t="s">
        <v>37</v>
      </c>
      <c r="C10" s="34">
        <f>+C11+C12+C13+C14</f>
        <v>0</v>
      </c>
      <c r="D10" s="34">
        <f>+D11+D12+D13+D14</f>
        <v>0</v>
      </c>
    </row>
    <row r="11" spans="1:4" x14ac:dyDescent="0.25">
      <c r="A11" s="32" t="s">
        <v>38</v>
      </c>
      <c r="B11" s="32" t="s">
        <v>39</v>
      </c>
      <c r="C11" s="33">
        <v>0</v>
      </c>
      <c r="D11" s="33">
        <v>0</v>
      </c>
    </row>
    <row r="12" spans="1:4" ht="35.25" x14ac:dyDescent="0.25">
      <c r="A12" s="32" t="s">
        <v>40</v>
      </c>
      <c r="B12" s="32" t="s">
        <v>41</v>
      </c>
      <c r="C12" s="33">
        <v>0</v>
      </c>
      <c r="D12" s="33">
        <v>0</v>
      </c>
    </row>
    <row r="13" spans="1:4" x14ac:dyDescent="0.25">
      <c r="A13" s="32" t="s">
        <v>42</v>
      </c>
      <c r="B13" s="32" t="s">
        <v>43</v>
      </c>
      <c r="C13" s="33">
        <v>0</v>
      </c>
      <c r="D13" s="33">
        <v>0</v>
      </c>
    </row>
    <row r="14" spans="1:4" ht="24" x14ac:dyDescent="0.25">
      <c r="A14" s="32" t="s">
        <v>44</v>
      </c>
      <c r="B14" s="32" t="s">
        <v>45</v>
      </c>
      <c r="C14" s="33">
        <v>0</v>
      </c>
      <c r="D14" s="33">
        <v>0</v>
      </c>
    </row>
    <row r="15" spans="1:4" x14ac:dyDescent="0.25">
      <c r="A15" s="32"/>
      <c r="B15" s="32" t="s">
        <v>46</v>
      </c>
      <c r="C15" s="34">
        <f>+C16+C17</f>
        <v>0</v>
      </c>
      <c r="D15" s="34">
        <f>+D16+D17</f>
        <v>27</v>
      </c>
    </row>
    <row r="16" spans="1:4" x14ac:dyDescent="0.25">
      <c r="A16" s="32" t="s">
        <v>47</v>
      </c>
      <c r="B16" s="32" t="s">
        <v>48</v>
      </c>
      <c r="C16" s="33">
        <v>0</v>
      </c>
      <c r="D16" s="33">
        <v>0</v>
      </c>
    </row>
    <row r="17" spans="1:4" x14ac:dyDescent="0.25">
      <c r="A17" s="32" t="s">
        <v>49</v>
      </c>
      <c r="B17" s="32" t="s">
        <v>50</v>
      </c>
      <c r="C17" s="33">
        <v>0</v>
      </c>
      <c r="D17" s="33">
        <v>27</v>
      </c>
    </row>
    <row r="18" spans="1:4" x14ac:dyDescent="0.25">
      <c r="A18" s="32"/>
      <c r="B18" s="32" t="s">
        <v>51</v>
      </c>
      <c r="C18" s="34">
        <f>+C19+C20+C21</f>
        <v>-79</v>
      </c>
      <c r="D18" s="34">
        <f>+D19+D20+D21</f>
        <v>-187</v>
      </c>
    </row>
    <row r="19" spans="1:4" x14ac:dyDescent="0.25">
      <c r="A19" s="32" t="s">
        <v>52</v>
      </c>
      <c r="B19" s="32" t="s">
        <v>53</v>
      </c>
      <c r="C19" s="33">
        <v>-59</v>
      </c>
      <c r="D19" s="33">
        <v>-152</v>
      </c>
    </row>
    <row r="20" spans="1:4" x14ac:dyDescent="0.25">
      <c r="A20" s="32" t="s">
        <v>54</v>
      </c>
      <c r="B20" s="32" t="s">
        <v>55</v>
      </c>
      <c r="C20" s="33">
        <v>-20</v>
      </c>
      <c r="D20" s="33">
        <v>-35</v>
      </c>
    </row>
    <row r="21" spans="1:4" x14ac:dyDescent="0.25">
      <c r="A21" s="32" t="s">
        <v>56</v>
      </c>
      <c r="B21" s="32" t="s">
        <v>57</v>
      </c>
      <c r="C21" s="33">
        <v>0</v>
      </c>
      <c r="D21" s="33">
        <v>0</v>
      </c>
    </row>
    <row r="22" spans="1:4" x14ac:dyDescent="0.25">
      <c r="A22" s="32"/>
      <c r="B22" s="32" t="s">
        <v>58</v>
      </c>
      <c r="C22" s="34">
        <f>+C23+C24+C25+C26</f>
        <v>-421</v>
      </c>
      <c r="D22" s="34">
        <f>+D23+D24+D25+D26</f>
        <v>-769</v>
      </c>
    </row>
    <row r="23" spans="1:4" ht="35.25" x14ac:dyDescent="0.25">
      <c r="A23" s="32" t="s">
        <v>59</v>
      </c>
      <c r="B23" s="32" t="s">
        <v>60</v>
      </c>
      <c r="C23" s="33">
        <v>-421</v>
      </c>
      <c r="D23" s="33">
        <v>-589</v>
      </c>
    </row>
    <row r="24" spans="1:4" x14ac:dyDescent="0.25">
      <c r="A24" s="32" t="s">
        <v>61</v>
      </c>
      <c r="B24" s="32" t="s">
        <v>62</v>
      </c>
      <c r="C24" s="33">
        <v>0</v>
      </c>
      <c r="D24" s="33">
        <v>-178</v>
      </c>
    </row>
    <row r="25" spans="1:4" x14ac:dyDescent="0.25">
      <c r="A25" s="32" t="s">
        <v>63</v>
      </c>
      <c r="B25" s="32" t="s">
        <v>64</v>
      </c>
      <c r="C25" s="33">
        <v>0</v>
      </c>
      <c r="D25" s="33">
        <v>-2</v>
      </c>
    </row>
    <row r="26" spans="1:4" x14ac:dyDescent="0.25">
      <c r="A26" s="32" t="s">
        <v>65</v>
      </c>
      <c r="B26" s="32" t="s">
        <v>66</v>
      </c>
      <c r="C26" s="33">
        <v>0</v>
      </c>
      <c r="D26" s="33">
        <v>0</v>
      </c>
    </row>
    <row r="27" spans="1:4" x14ac:dyDescent="0.25">
      <c r="A27" s="32"/>
      <c r="B27" s="32" t="s">
        <v>67</v>
      </c>
      <c r="C27" s="34">
        <f>+C28+C29+C30</f>
        <v>0</v>
      </c>
      <c r="D27" s="34">
        <f>+D28+D29+D30</f>
        <v>-15</v>
      </c>
    </row>
    <row r="28" spans="1:4" x14ac:dyDescent="0.25">
      <c r="A28" s="32" t="s">
        <v>68</v>
      </c>
      <c r="B28" s="32" t="s">
        <v>69</v>
      </c>
      <c r="C28" s="33">
        <v>0</v>
      </c>
      <c r="D28" s="33">
        <v>0</v>
      </c>
    </row>
    <row r="29" spans="1:4" x14ac:dyDescent="0.25">
      <c r="A29" s="32" t="s">
        <v>70</v>
      </c>
      <c r="B29" s="32" t="s">
        <v>71</v>
      </c>
      <c r="C29" s="33">
        <v>0</v>
      </c>
      <c r="D29" s="33">
        <v>-15</v>
      </c>
    </row>
    <row r="30" spans="1:4" x14ac:dyDescent="0.25">
      <c r="A30" s="32" t="s">
        <v>72</v>
      </c>
      <c r="B30" s="32" t="s">
        <v>73</v>
      </c>
      <c r="C30" s="33">
        <v>0</v>
      </c>
      <c r="D30" s="33">
        <v>0</v>
      </c>
    </row>
    <row r="31" spans="1:4" x14ac:dyDescent="0.25">
      <c r="A31" s="32"/>
      <c r="B31" s="32" t="s">
        <v>74</v>
      </c>
      <c r="C31" s="33">
        <v>0</v>
      </c>
      <c r="D31" s="33">
        <v>25</v>
      </c>
    </row>
    <row r="32" spans="1:4" x14ac:dyDescent="0.25">
      <c r="A32" s="32" t="s">
        <v>75</v>
      </c>
      <c r="B32" s="32" t="s">
        <v>76</v>
      </c>
      <c r="C32" s="33">
        <v>0</v>
      </c>
      <c r="D32" s="33">
        <v>0</v>
      </c>
    </row>
    <row r="33" spans="1:4" x14ac:dyDescent="0.25">
      <c r="A33" s="32"/>
      <c r="B33" s="32" t="s">
        <v>77</v>
      </c>
      <c r="C33" s="34">
        <f>+C34+C38</f>
        <v>0</v>
      </c>
      <c r="D33" s="34">
        <f>+D34+D38</f>
        <v>-82</v>
      </c>
    </row>
    <row r="34" spans="1:4" x14ac:dyDescent="0.25">
      <c r="A34" s="32"/>
      <c r="B34" s="32" t="s">
        <v>78</v>
      </c>
      <c r="C34" s="34">
        <f>+C35+C36+C37</f>
        <v>0</v>
      </c>
      <c r="D34" s="34">
        <f>+D35+D36+D37</f>
        <v>-82</v>
      </c>
    </row>
    <row r="35" spans="1:4" x14ac:dyDescent="0.25">
      <c r="A35" s="32" t="s">
        <v>79</v>
      </c>
      <c r="B35" s="32" t="s">
        <v>80</v>
      </c>
      <c r="C35" s="33">
        <v>0</v>
      </c>
      <c r="D35" s="33">
        <v>0</v>
      </c>
    </row>
    <row r="36" spans="1:4" x14ac:dyDescent="0.25">
      <c r="A36" s="32" t="s">
        <v>81</v>
      </c>
      <c r="B36" s="32" t="s">
        <v>82</v>
      </c>
      <c r="C36" s="33">
        <v>0</v>
      </c>
      <c r="D36" s="33">
        <v>-82</v>
      </c>
    </row>
    <row r="37" spans="1:4" x14ac:dyDescent="0.25">
      <c r="A37" s="32" t="s">
        <v>83</v>
      </c>
      <c r="B37" s="32" t="s">
        <v>84</v>
      </c>
      <c r="C37" s="33">
        <v>0</v>
      </c>
      <c r="D37" s="33">
        <v>0</v>
      </c>
    </row>
    <row r="38" spans="1:4" x14ac:dyDescent="0.25">
      <c r="A38" s="32"/>
      <c r="B38" s="32" t="s">
        <v>85</v>
      </c>
      <c r="C38" s="34">
        <f>+C39+C40+C41</f>
        <v>0</v>
      </c>
      <c r="D38" s="34">
        <f>+D39+D40+D41</f>
        <v>0</v>
      </c>
    </row>
    <row r="39" spans="1:4" x14ac:dyDescent="0.25">
      <c r="A39" s="32" t="s">
        <v>86</v>
      </c>
      <c r="B39" s="32" t="s">
        <v>80</v>
      </c>
      <c r="C39" s="33">
        <v>0</v>
      </c>
      <c r="D39" s="33">
        <v>0</v>
      </c>
    </row>
    <row r="40" spans="1:4" x14ac:dyDescent="0.25">
      <c r="A40" s="32" t="s">
        <v>87</v>
      </c>
      <c r="B40" s="32" t="s">
        <v>82</v>
      </c>
      <c r="C40" s="33">
        <v>0</v>
      </c>
      <c r="D40" s="33">
        <v>0</v>
      </c>
    </row>
    <row r="41" spans="1:4" x14ac:dyDescent="0.25">
      <c r="A41" s="32" t="s">
        <v>88</v>
      </c>
      <c r="B41" s="32" t="s">
        <v>84</v>
      </c>
      <c r="C41" s="33">
        <v>0</v>
      </c>
      <c r="D41" s="33">
        <v>0</v>
      </c>
    </row>
    <row r="42" spans="1:4" x14ac:dyDescent="0.25">
      <c r="A42" s="32" t="s">
        <v>89</v>
      </c>
      <c r="B42" s="32" t="s">
        <v>90</v>
      </c>
      <c r="C42" s="33">
        <v>0</v>
      </c>
      <c r="D42" s="33">
        <v>0</v>
      </c>
    </row>
    <row r="43" spans="1:4" x14ac:dyDescent="0.25">
      <c r="A43" s="32" t="s">
        <v>89</v>
      </c>
      <c r="B43" s="32" t="s">
        <v>91</v>
      </c>
      <c r="C43" s="34">
        <f>+C44+C45</f>
        <v>2</v>
      </c>
      <c r="D43" s="34">
        <f>+D44+D45</f>
        <v>-3</v>
      </c>
    </row>
    <row r="44" spans="1:4" x14ac:dyDescent="0.25">
      <c r="A44" s="32" t="s">
        <v>92</v>
      </c>
      <c r="B44" s="32" t="s">
        <v>93</v>
      </c>
      <c r="C44" s="33">
        <v>0</v>
      </c>
      <c r="D44" s="33">
        <v>-3</v>
      </c>
    </row>
    <row r="45" spans="1:4" x14ac:dyDescent="0.25">
      <c r="A45" s="32" t="s">
        <v>94</v>
      </c>
      <c r="B45" s="32" t="s">
        <v>95</v>
      </c>
      <c r="C45" s="33">
        <v>2</v>
      </c>
      <c r="D45" s="33">
        <v>0</v>
      </c>
    </row>
    <row r="46" spans="1:4" x14ac:dyDescent="0.25">
      <c r="A46" s="35"/>
      <c r="B46" s="35" t="s">
        <v>96</v>
      </c>
      <c r="C46" s="31">
        <f>+C7+C8+C9+C10+C15+C18+C22+C27+C31+C32+C33+C42+C43</f>
        <v>-177</v>
      </c>
      <c r="D46" s="31">
        <f>+D7+D8+D9+D10+D15+D18+D22+D27+D31+D32+D33+D42+D43</f>
        <v>36</v>
      </c>
    </row>
    <row r="47" spans="1:4" x14ac:dyDescent="0.25">
      <c r="A47" s="32"/>
      <c r="B47" s="32" t="s">
        <v>97</v>
      </c>
      <c r="C47" s="34">
        <f>+C48+C49</f>
        <v>0</v>
      </c>
      <c r="D47" s="34">
        <f>+D48+D49</f>
        <v>0</v>
      </c>
    </row>
    <row r="48" spans="1:4" x14ac:dyDescent="0.25">
      <c r="A48" s="32" t="s">
        <v>98</v>
      </c>
      <c r="B48" s="32" t="s">
        <v>99</v>
      </c>
      <c r="C48" s="33">
        <v>0</v>
      </c>
      <c r="D48" s="33">
        <v>0</v>
      </c>
    </row>
    <row r="49" spans="1:4" x14ac:dyDescent="0.25">
      <c r="A49" s="32" t="s">
        <v>100</v>
      </c>
      <c r="B49" s="32" t="s">
        <v>101</v>
      </c>
      <c r="C49" s="33">
        <v>0</v>
      </c>
      <c r="D49" s="33">
        <v>0</v>
      </c>
    </row>
    <row r="50" spans="1:4" x14ac:dyDescent="0.25">
      <c r="A50" s="32"/>
      <c r="B50" s="32" t="s">
        <v>102</v>
      </c>
      <c r="C50" s="34">
        <f>+C51+C52+C53</f>
        <v>0</v>
      </c>
      <c r="D50" s="34">
        <f>+D51+D52+D53</f>
        <v>-1</v>
      </c>
    </row>
    <row r="51" spans="1:4" ht="46.5" x14ac:dyDescent="0.25">
      <c r="A51" s="32" t="s">
        <v>103</v>
      </c>
      <c r="B51" s="32" t="s">
        <v>104</v>
      </c>
      <c r="C51" s="33">
        <v>0</v>
      </c>
      <c r="D51" s="33">
        <v>0</v>
      </c>
    </row>
    <row r="52" spans="1:4" ht="57.75" x14ac:dyDescent="0.25">
      <c r="A52" s="32" t="s">
        <v>105</v>
      </c>
      <c r="B52" s="32" t="s">
        <v>106</v>
      </c>
      <c r="C52" s="33">
        <v>0</v>
      </c>
      <c r="D52" s="33">
        <v>-1</v>
      </c>
    </row>
    <row r="53" spans="1:4" x14ac:dyDescent="0.25">
      <c r="A53" s="32" t="s">
        <v>107</v>
      </c>
      <c r="B53" s="32" t="s">
        <v>108</v>
      </c>
      <c r="C53" s="33">
        <v>0</v>
      </c>
      <c r="D53" s="33">
        <v>0</v>
      </c>
    </row>
    <row r="54" spans="1:4" x14ac:dyDescent="0.25">
      <c r="A54" s="32" t="s">
        <v>109</v>
      </c>
      <c r="B54" s="32" t="s">
        <v>110</v>
      </c>
      <c r="C54" s="33">
        <v>0</v>
      </c>
      <c r="D54" s="33">
        <v>0</v>
      </c>
    </row>
    <row r="55" spans="1:4" x14ac:dyDescent="0.25">
      <c r="A55" s="32" t="s">
        <v>111</v>
      </c>
      <c r="B55" s="32" t="s">
        <v>112</v>
      </c>
      <c r="C55" s="33">
        <v>0</v>
      </c>
      <c r="D55" s="33">
        <v>0</v>
      </c>
    </row>
    <row r="56" spans="1:4" ht="24" x14ac:dyDescent="0.25">
      <c r="A56" s="32" t="s">
        <v>113</v>
      </c>
      <c r="B56" s="32" t="s">
        <v>114</v>
      </c>
      <c r="C56" s="33">
        <v>0</v>
      </c>
      <c r="D56" s="33">
        <v>0</v>
      </c>
    </row>
    <row r="57" spans="1:4" x14ac:dyDescent="0.25">
      <c r="A57" s="32"/>
      <c r="B57" s="32" t="s">
        <v>115</v>
      </c>
      <c r="C57" s="33">
        <v>0</v>
      </c>
      <c r="D57" s="33">
        <v>0</v>
      </c>
    </row>
    <row r="58" spans="1:4" x14ac:dyDescent="0.25">
      <c r="A58" s="35"/>
      <c r="B58" s="35" t="s">
        <v>116</v>
      </c>
      <c r="C58" s="31">
        <f>+C47+C50+C54+C55+C56+C57</f>
        <v>0</v>
      </c>
      <c r="D58" s="31">
        <f>+D47+D50+D54+D55+D56+D57</f>
        <v>-1</v>
      </c>
    </row>
    <row r="59" spans="1:4" x14ac:dyDescent="0.25">
      <c r="A59" s="35"/>
      <c r="B59" s="35" t="s">
        <v>117</v>
      </c>
      <c r="C59" s="31">
        <f>+C46+C58</f>
        <v>-177</v>
      </c>
      <c r="D59" s="31">
        <f>+D46+D58</f>
        <v>35</v>
      </c>
    </row>
    <row r="60" spans="1:4" x14ac:dyDescent="0.25">
      <c r="A60" s="32" t="s">
        <v>118</v>
      </c>
      <c r="B60" s="32" t="s">
        <v>119</v>
      </c>
      <c r="C60" s="33">
        <v>0</v>
      </c>
      <c r="D60" s="33">
        <v>0</v>
      </c>
    </row>
    <row r="61" spans="1:4" ht="24" x14ac:dyDescent="0.25">
      <c r="A61" s="35"/>
      <c r="B61" s="35" t="s">
        <v>120</v>
      </c>
      <c r="C61" s="31">
        <f>+C59+C60</f>
        <v>-177</v>
      </c>
      <c r="D61" s="31">
        <f>+D59+D60</f>
        <v>35</v>
      </c>
    </row>
    <row r="62" spans="1:4" x14ac:dyDescent="0.25">
      <c r="A62" s="17"/>
      <c r="B62" s="18" t="s">
        <v>121</v>
      </c>
      <c r="C62" s="19" t="s">
        <v>26</v>
      </c>
      <c r="D62" s="19" t="s">
        <v>26</v>
      </c>
    </row>
    <row r="63" spans="1:4" x14ac:dyDescent="0.25">
      <c r="A63" s="32"/>
      <c r="B63" s="32" t="s">
        <v>122</v>
      </c>
      <c r="C63" s="33">
        <v>0</v>
      </c>
      <c r="D63" s="33">
        <v>0</v>
      </c>
    </row>
    <row r="64" spans="1:4" x14ac:dyDescent="0.25">
      <c r="A64" s="32"/>
      <c r="B64" s="32" t="s">
        <v>123</v>
      </c>
      <c r="C64" s="31">
        <f>+C61+C63</f>
        <v>-177</v>
      </c>
      <c r="D64" s="31">
        <f>+D61+D63</f>
        <v>35</v>
      </c>
    </row>
    <row r="65" spans="1:4" x14ac:dyDescent="0.25">
      <c r="A65" s="42"/>
      <c r="B65" s="42"/>
      <c r="C65" s="42"/>
      <c r="D65" s="42"/>
    </row>
    <row r="66" spans="1:4" x14ac:dyDescent="0.25">
      <c r="A66" s="43" t="s">
        <v>124</v>
      </c>
      <c r="B66" s="42"/>
      <c r="C66" s="42"/>
      <c r="D66" s="42"/>
    </row>
    <row r="67" spans="1:4" x14ac:dyDescent="0.25">
      <c r="A67" s="42"/>
      <c r="B67" s="42"/>
      <c r="C67" s="42"/>
      <c r="D67" s="42"/>
    </row>
    <row r="68" spans="1:4" x14ac:dyDescent="0.25">
      <c r="A68" s="42"/>
      <c r="B68" s="42"/>
      <c r="C68" s="42"/>
      <c r="D68" s="42"/>
    </row>
    <row r="69" spans="1:4" x14ac:dyDescent="0.25">
      <c r="A69" s="42"/>
      <c r="B69" s="42"/>
      <c r="C69" s="42"/>
      <c r="D69" s="42"/>
    </row>
    <row r="70" spans="1:4" x14ac:dyDescent="0.25">
      <c r="A70" s="42"/>
      <c r="B70" s="42"/>
      <c r="C70" s="42"/>
      <c r="D70" s="42"/>
    </row>
    <row r="71" spans="1:4" x14ac:dyDescent="0.25">
      <c r="A71" s="42"/>
      <c r="B71" s="42"/>
      <c r="C71" s="42"/>
      <c r="D71" s="42"/>
    </row>
    <row r="72" spans="1:4" x14ac:dyDescent="0.25">
      <c r="A72" s="42"/>
      <c r="B72" s="42"/>
      <c r="C72" s="42"/>
      <c r="D72" s="42"/>
    </row>
    <row r="73" spans="1:4" x14ac:dyDescent="0.25">
      <c r="A73" s="42"/>
      <c r="B73" s="42"/>
      <c r="C73" s="42"/>
      <c r="D73" s="42"/>
    </row>
    <row r="74" spans="1:4" x14ac:dyDescent="0.25">
      <c r="A74" s="42"/>
      <c r="B74" s="42"/>
      <c r="C74" s="42"/>
      <c r="D74" s="42"/>
    </row>
    <row r="75" spans="1:4" x14ac:dyDescent="0.25">
      <c r="A75" s="42"/>
      <c r="B75" s="42"/>
      <c r="C75" s="42"/>
      <c r="D75" s="42"/>
    </row>
    <row r="76" spans="1:4" x14ac:dyDescent="0.25">
      <c r="A76" s="42"/>
      <c r="B76" s="42"/>
      <c r="C76" s="42"/>
      <c r="D76" s="42"/>
    </row>
    <row r="77" spans="1:4" x14ac:dyDescent="0.25">
      <c r="A77" s="42"/>
      <c r="B77" s="42"/>
      <c r="C77" s="42"/>
      <c r="D77" s="42"/>
    </row>
    <row r="78" spans="1:4" x14ac:dyDescent="0.25">
      <c r="A78" s="42"/>
      <c r="B78" s="42"/>
      <c r="C78" s="42"/>
      <c r="D78" s="42"/>
    </row>
    <row r="79" spans="1:4" x14ac:dyDescent="0.25">
      <c r="A79" s="42"/>
      <c r="B79" s="42"/>
      <c r="C79" s="42"/>
      <c r="D79" s="42"/>
    </row>
    <row r="80" spans="1:4" x14ac:dyDescent="0.25">
      <c r="A80" s="42"/>
      <c r="B80" s="42"/>
      <c r="C80" s="42"/>
      <c r="D80" s="42"/>
    </row>
    <row r="81" spans="1:4" x14ac:dyDescent="0.25">
      <c r="A81" s="42"/>
      <c r="B81" s="42"/>
      <c r="C81" s="42"/>
      <c r="D81" s="42"/>
    </row>
    <row r="82" spans="1:4" x14ac:dyDescent="0.25">
      <c r="A82" s="42"/>
      <c r="B82" s="42"/>
      <c r="C82" s="42"/>
      <c r="D82" s="42"/>
    </row>
    <row r="83" spans="1:4" x14ac:dyDescent="0.25">
      <c r="A83" s="42"/>
      <c r="B83" s="42"/>
      <c r="C83" s="42"/>
      <c r="D83" s="42"/>
    </row>
    <row r="84" spans="1:4" x14ac:dyDescent="0.25">
      <c r="A84" s="42"/>
      <c r="B84" s="42"/>
      <c r="C84" s="42"/>
      <c r="D84" s="42"/>
    </row>
    <row r="85" spans="1:4" x14ac:dyDescent="0.25">
      <c r="A85" s="42"/>
      <c r="B85" s="42"/>
      <c r="C85" s="42"/>
      <c r="D85" s="42"/>
    </row>
    <row r="86" spans="1:4" x14ac:dyDescent="0.25">
      <c r="A86" s="42"/>
      <c r="B86" s="42"/>
      <c r="C86" s="42"/>
      <c r="D86" s="42"/>
    </row>
    <row r="87" spans="1:4" x14ac:dyDescent="0.25">
      <c r="A87" s="42"/>
      <c r="B87" s="42"/>
      <c r="C87" s="42"/>
      <c r="D87" s="42"/>
    </row>
    <row r="88" spans="1:4" x14ac:dyDescent="0.25">
      <c r="A88" s="42"/>
      <c r="B88" s="42"/>
      <c r="C88" s="42"/>
      <c r="D88" s="42"/>
    </row>
    <row r="89" spans="1:4" x14ac:dyDescent="0.25">
      <c r="A89" s="42"/>
      <c r="B89" s="42"/>
      <c r="C89" s="42"/>
      <c r="D89" s="42"/>
    </row>
    <row r="90" spans="1:4" x14ac:dyDescent="0.25">
      <c r="A90" s="42"/>
      <c r="B90" s="42"/>
      <c r="C90" s="42"/>
      <c r="D90" s="42"/>
    </row>
    <row r="91" spans="1:4" x14ac:dyDescent="0.25">
      <c r="A91" s="42"/>
      <c r="B91" s="42"/>
      <c r="C91" s="42"/>
      <c r="D91" s="42"/>
    </row>
    <row r="92" spans="1:4" x14ac:dyDescent="0.25">
      <c r="A92" s="42"/>
      <c r="B92" s="42"/>
      <c r="C92" s="42"/>
      <c r="D92" s="42"/>
    </row>
    <row r="93" spans="1:4" x14ac:dyDescent="0.25">
      <c r="A93" s="42"/>
      <c r="B93" s="42"/>
      <c r="C93" s="42"/>
      <c r="D93" s="42"/>
    </row>
    <row r="94" spans="1:4" x14ac:dyDescent="0.25">
      <c r="A94" s="42"/>
      <c r="B94" s="42"/>
      <c r="C94" s="42"/>
      <c r="D94" s="42"/>
    </row>
    <row r="95" spans="1:4" x14ac:dyDescent="0.25">
      <c r="A95" s="42"/>
      <c r="B95" s="42"/>
      <c r="C95" s="42"/>
      <c r="D95" s="42"/>
    </row>
    <row r="96" spans="1:4" x14ac:dyDescent="0.25">
      <c r="A96" s="42"/>
      <c r="B96" s="42"/>
      <c r="C96" s="42"/>
      <c r="D96" s="42"/>
    </row>
    <row r="97" spans="1:4" x14ac:dyDescent="0.25">
      <c r="A97" s="42"/>
      <c r="B97" s="42"/>
      <c r="C97" s="42"/>
      <c r="D97" s="42"/>
    </row>
    <row r="98" spans="1:4" x14ac:dyDescent="0.25">
      <c r="A98" s="42"/>
      <c r="B98" s="42"/>
      <c r="C98" s="42"/>
      <c r="D98" s="42"/>
    </row>
    <row r="99" spans="1:4" x14ac:dyDescent="0.25">
      <c r="A99" s="42"/>
      <c r="B99" s="42"/>
      <c r="C99" s="42"/>
      <c r="D99" s="42"/>
    </row>
  </sheetData>
  <mergeCells count="4">
    <mergeCell ref="A1:D1"/>
    <mergeCell ref="A2:D2"/>
    <mergeCell ref="A3:D3"/>
    <mergeCell ref="A4:D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9"/>
  <sheetViews>
    <sheetView workbookViewId="0">
      <selection sqref="A1:D1"/>
    </sheetView>
  </sheetViews>
  <sheetFormatPr baseColWidth="10" defaultColWidth="9.140625" defaultRowHeight="15" x14ac:dyDescent="0.25"/>
  <cols>
    <col min="1" max="1" width="28.85546875" customWidth="1"/>
    <col min="2" max="2" width="86.5703125" customWidth="1"/>
    <col min="3" max="4" width="15.42578125" customWidth="1"/>
  </cols>
  <sheetData>
    <row r="1" spans="1:4" s="8" customFormat="1" ht="39.75" customHeight="1" thickBot="1" x14ac:dyDescent="0.3">
      <c r="A1" s="92" t="s">
        <v>24</v>
      </c>
      <c r="B1" s="93"/>
      <c r="C1" s="93"/>
      <c r="D1" s="94"/>
    </row>
    <row r="2" spans="1:4" s="8" customFormat="1" ht="19.5" customHeight="1" thickBot="1" x14ac:dyDescent="0.3">
      <c r="A2" s="95"/>
      <c r="B2" s="96"/>
      <c r="C2" s="96"/>
      <c r="D2" s="97"/>
    </row>
    <row r="3" spans="1:4" s="8" customFormat="1" ht="19.5" customHeight="1" thickBot="1" x14ac:dyDescent="0.3">
      <c r="A3" s="98"/>
      <c r="B3" s="99"/>
      <c r="C3" s="99"/>
      <c r="D3" s="99"/>
    </row>
    <row r="4" spans="1:4" ht="19.5" customHeight="1" thickBot="1" x14ac:dyDescent="0.3">
      <c r="A4" s="100" t="s">
        <v>25</v>
      </c>
      <c r="B4" s="100"/>
      <c r="C4" s="100"/>
      <c r="D4" s="100"/>
    </row>
    <row r="5" spans="1:4" ht="15.75" thickBot="1" x14ac:dyDescent="0.3">
      <c r="A5" s="41" t="s">
        <v>26</v>
      </c>
      <c r="B5" s="41" t="s">
        <v>27</v>
      </c>
      <c r="C5" s="41" t="s">
        <v>28</v>
      </c>
      <c r="D5" s="41" t="s">
        <v>29</v>
      </c>
    </row>
    <row r="6" spans="1:4" x14ac:dyDescent="0.25">
      <c r="A6" s="17"/>
      <c r="B6" s="18" t="s">
        <v>30</v>
      </c>
      <c r="C6" s="31">
        <f>+C61</f>
        <v>6193</v>
      </c>
      <c r="D6" s="31">
        <f>+D61</f>
        <v>4</v>
      </c>
    </row>
    <row r="7" spans="1:4" ht="24" x14ac:dyDescent="0.25">
      <c r="A7" s="32" t="s">
        <v>31</v>
      </c>
      <c r="B7" s="32" t="s">
        <v>32</v>
      </c>
      <c r="C7" s="33">
        <v>0</v>
      </c>
      <c r="D7" s="33">
        <v>0</v>
      </c>
    </row>
    <row r="8" spans="1:4" x14ac:dyDescent="0.25">
      <c r="A8" s="32" t="s">
        <v>33</v>
      </c>
      <c r="B8" s="32" t="s">
        <v>34</v>
      </c>
      <c r="C8" s="33">
        <v>0</v>
      </c>
      <c r="D8" s="33">
        <v>0</v>
      </c>
    </row>
    <row r="9" spans="1:4" x14ac:dyDescent="0.25">
      <c r="A9" s="32" t="s">
        <v>35</v>
      </c>
      <c r="B9" s="32" t="s">
        <v>36</v>
      </c>
      <c r="C9" s="33"/>
      <c r="D9" s="33"/>
    </row>
    <row r="10" spans="1:4" x14ac:dyDescent="0.25">
      <c r="A10" s="32"/>
      <c r="B10" s="32" t="s">
        <v>37</v>
      </c>
      <c r="C10" s="34">
        <f>+C11+C12+C13+C14</f>
        <v>-9634</v>
      </c>
      <c r="D10" s="34">
        <f>+D11+D12+D13+D14</f>
        <v>-13320</v>
      </c>
    </row>
    <row r="11" spans="1:4" x14ac:dyDescent="0.25">
      <c r="A11" s="32" t="s">
        <v>38</v>
      </c>
      <c r="B11" s="32" t="s">
        <v>39</v>
      </c>
      <c r="C11" s="33">
        <v>0</v>
      </c>
      <c r="D11" s="33">
        <v>-42</v>
      </c>
    </row>
    <row r="12" spans="1:4" ht="35.25" x14ac:dyDescent="0.25">
      <c r="A12" s="32" t="s">
        <v>40</v>
      </c>
      <c r="B12" s="32" t="s">
        <v>41</v>
      </c>
      <c r="C12" s="33">
        <v>0</v>
      </c>
      <c r="D12" s="33">
        <v>0</v>
      </c>
    </row>
    <row r="13" spans="1:4" x14ac:dyDescent="0.25">
      <c r="A13" s="32" t="s">
        <v>42</v>
      </c>
      <c r="B13" s="32" t="s">
        <v>43</v>
      </c>
      <c r="C13" s="33">
        <v>-9634</v>
      </c>
      <c r="D13" s="33">
        <v>-13278</v>
      </c>
    </row>
    <row r="14" spans="1:4" ht="24" x14ac:dyDescent="0.25">
      <c r="A14" s="32" t="s">
        <v>44</v>
      </c>
      <c r="B14" s="32" t="s">
        <v>45</v>
      </c>
      <c r="C14" s="33">
        <v>0</v>
      </c>
      <c r="D14" s="33">
        <v>0</v>
      </c>
    </row>
    <row r="15" spans="1:4" x14ac:dyDescent="0.25">
      <c r="A15" s="32"/>
      <c r="B15" s="32" t="s">
        <v>46</v>
      </c>
      <c r="C15" s="34">
        <f>+C16+C17</f>
        <v>16074</v>
      </c>
      <c r="D15" s="34">
        <f>+D16+D17</f>
        <v>13647</v>
      </c>
    </row>
    <row r="16" spans="1:4" x14ac:dyDescent="0.25">
      <c r="A16" s="32" t="s">
        <v>47</v>
      </c>
      <c r="B16" s="32" t="s">
        <v>48</v>
      </c>
      <c r="C16" s="33">
        <v>1823</v>
      </c>
      <c r="D16" s="33">
        <v>2600</v>
      </c>
    </row>
    <row r="17" spans="1:4" x14ac:dyDescent="0.25">
      <c r="A17" s="32" t="s">
        <v>49</v>
      </c>
      <c r="B17" s="32" t="s">
        <v>50</v>
      </c>
      <c r="C17" s="33">
        <v>14251</v>
      </c>
      <c r="D17" s="33">
        <v>11047</v>
      </c>
    </row>
    <row r="18" spans="1:4" x14ac:dyDescent="0.25">
      <c r="A18" s="32"/>
      <c r="B18" s="32" t="s">
        <v>51</v>
      </c>
      <c r="C18" s="34">
        <f>+C19+C20+C21</f>
        <v>-195</v>
      </c>
      <c r="D18" s="34">
        <f>+D19+D20+D21</f>
        <v>-263</v>
      </c>
    </row>
    <row r="19" spans="1:4" x14ac:dyDescent="0.25">
      <c r="A19" s="32" t="s">
        <v>52</v>
      </c>
      <c r="B19" s="32" t="s">
        <v>53</v>
      </c>
      <c r="C19" s="33">
        <v>-149</v>
      </c>
      <c r="D19" s="33">
        <v>-202</v>
      </c>
    </row>
    <row r="20" spans="1:4" x14ac:dyDescent="0.25">
      <c r="A20" s="32" t="s">
        <v>54</v>
      </c>
      <c r="B20" s="32" t="s">
        <v>55</v>
      </c>
      <c r="C20" s="33">
        <v>-46</v>
      </c>
      <c r="D20" s="33">
        <v>-61</v>
      </c>
    </row>
    <row r="21" spans="1:4" x14ac:dyDescent="0.25">
      <c r="A21" s="32" t="s">
        <v>56</v>
      </c>
      <c r="B21" s="32" t="s">
        <v>57</v>
      </c>
      <c r="C21" s="33">
        <v>0</v>
      </c>
      <c r="D21" s="33">
        <v>0</v>
      </c>
    </row>
    <row r="22" spans="1:4" x14ac:dyDescent="0.25">
      <c r="A22" s="32"/>
      <c r="B22" s="32" t="s">
        <v>58</v>
      </c>
      <c r="C22" s="34">
        <f>+C23+C24+C25+C26</f>
        <v>-55</v>
      </c>
      <c r="D22" s="34">
        <f>+D23+D24+D25+D26</f>
        <v>-102</v>
      </c>
    </row>
    <row r="23" spans="1:4" ht="35.25" x14ac:dyDescent="0.25">
      <c r="A23" s="32" t="s">
        <v>59</v>
      </c>
      <c r="B23" s="32" t="s">
        <v>60</v>
      </c>
      <c r="C23" s="33">
        <v>-51</v>
      </c>
      <c r="D23" s="33">
        <v>-101</v>
      </c>
    </row>
    <row r="24" spans="1:4" x14ac:dyDescent="0.25">
      <c r="A24" s="32" t="s">
        <v>61</v>
      </c>
      <c r="B24" s="32" t="s">
        <v>62</v>
      </c>
      <c r="C24" s="33">
        <v>-4</v>
      </c>
      <c r="D24" s="33">
        <v>-1</v>
      </c>
    </row>
    <row r="25" spans="1:4" x14ac:dyDescent="0.25">
      <c r="A25" s="32" t="s">
        <v>63</v>
      </c>
      <c r="B25" s="32" t="s">
        <v>64</v>
      </c>
      <c r="C25" s="33">
        <v>0</v>
      </c>
      <c r="D25" s="33">
        <v>0</v>
      </c>
    </row>
    <row r="26" spans="1:4" x14ac:dyDescent="0.25">
      <c r="A26" s="32" t="s">
        <v>65</v>
      </c>
      <c r="B26" s="32" t="s">
        <v>66</v>
      </c>
      <c r="C26" s="33">
        <v>0</v>
      </c>
      <c r="D26" s="33">
        <v>0</v>
      </c>
    </row>
    <row r="27" spans="1:4" x14ac:dyDescent="0.25">
      <c r="A27" s="32"/>
      <c r="B27" s="32" t="s">
        <v>67</v>
      </c>
      <c r="C27" s="34">
        <f>+C28+C29+C30</f>
        <v>0</v>
      </c>
      <c r="D27" s="34">
        <f>+D28+D29+D30</f>
        <v>-66</v>
      </c>
    </row>
    <row r="28" spans="1:4" x14ac:dyDescent="0.25">
      <c r="A28" s="32" t="s">
        <v>68</v>
      </c>
      <c r="B28" s="32" t="s">
        <v>69</v>
      </c>
      <c r="C28" s="33">
        <v>0</v>
      </c>
      <c r="D28" s="33">
        <v>-1</v>
      </c>
    </row>
    <row r="29" spans="1:4" x14ac:dyDescent="0.25">
      <c r="A29" s="32" t="s">
        <v>70</v>
      </c>
      <c r="B29" s="32" t="s">
        <v>71</v>
      </c>
      <c r="C29" s="33">
        <v>0</v>
      </c>
      <c r="D29" s="33">
        <v>-65</v>
      </c>
    </row>
    <row r="30" spans="1:4" x14ac:dyDescent="0.25">
      <c r="A30" s="32" t="s">
        <v>72</v>
      </c>
      <c r="B30" s="32" t="s">
        <v>73</v>
      </c>
      <c r="C30" s="33">
        <v>0</v>
      </c>
      <c r="D30" s="33">
        <v>0</v>
      </c>
    </row>
    <row r="31" spans="1:4" x14ac:dyDescent="0.25">
      <c r="A31" s="32"/>
      <c r="B31" s="32" t="s">
        <v>74</v>
      </c>
      <c r="C31" s="33">
        <v>0</v>
      </c>
      <c r="D31" s="33">
        <v>106</v>
      </c>
    </row>
    <row r="32" spans="1:4" x14ac:dyDescent="0.25">
      <c r="A32" s="32" t="s">
        <v>75</v>
      </c>
      <c r="B32" s="32" t="s">
        <v>76</v>
      </c>
      <c r="C32" s="33">
        <v>0</v>
      </c>
      <c r="D32" s="33">
        <v>0</v>
      </c>
    </row>
    <row r="33" spans="1:4" x14ac:dyDescent="0.25">
      <c r="A33" s="32"/>
      <c r="B33" s="32" t="s">
        <v>77</v>
      </c>
      <c r="C33" s="34">
        <f>+C34+C38</f>
        <v>0</v>
      </c>
      <c r="D33" s="34">
        <f>+D34+D38</f>
        <v>0</v>
      </c>
    </row>
    <row r="34" spans="1:4" x14ac:dyDescent="0.25">
      <c r="A34" s="32"/>
      <c r="B34" s="32" t="s">
        <v>78</v>
      </c>
      <c r="C34" s="34">
        <f>+C35+C36+C37</f>
        <v>0</v>
      </c>
      <c r="D34" s="34">
        <f>+D35+D36+D37</f>
        <v>0</v>
      </c>
    </row>
    <row r="35" spans="1:4" x14ac:dyDescent="0.25">
      <c r="A35" s="32" t="s">
        <v>79</v>
      </c>
      <c r="B35" s="32" t="s">
        <v>80</v>
      </c>
      <c r="C35" s="33">
        <v>0</v>
      </c>
      <c r="D35" s="33">
        <v>0</v>
      </c>
    </row>
    <row r="36" spans="1:4" x14ac:dyDescent="0.25">
      <c r="A36" s="32" t="s">
        <v>81</v>
      </c>
      <c r="B36" s="32" t="s">
        <v>82</v>
      </c>
      <c r="C36" s="33">
        <v>0</v>
      </c>
      <c r="D36" s="33">
        <v>0</v>
      </c>
    </row>
    <row r="37" spans="1:4" x14ac:dyDescent="0.25">
      <c r="A37" s="32" t="s">
        <v>83</v>
      </c>
      <c r="B37" s="32" t="s">
        <v>84</v>
      </c>
      <c r="C37" s="33">
        <v>0</v>
      </c>
      <c r="D37" s="33">
        <v>0</v>
      </c>
    </row>
    <row r="38" spans="1:4" x14ac:dyDescent="0.25">
      <c r="A38" s="32"/>
      <c r="B38" s="32" t="s">
        <v>85</v>
      </c>
      <c r="C38" s="34">
        <f>+C39+C40+C41</f>
        <v>0</v>
      </c>
      <c r="D38" s="34">
        <f>+D39+D40+D41</f>
        <v>0</v>
      </c>
    </row>
    <row r="39" spans="1:4" x14ac:dyDescent="0.25">
      <c r="A39" s="32" t="s">
        <v>86</v>
      </c>
      <c r="B39" s="32" t="s">
        <v>80</v>
      </c>
      <c r="C39" s="33">
        <v>0</v>
      </c>
      <c r="D39" s="33">
        <v>0</v>
      </c>
    </row>
    <row r="40" spans="1:4" x14ac:dyDescent="0.25">
      <c r="A40" s="32" t="s">
        <v>87</v>
      </c>
      <c r="B40" s="32" t="s">
        <v>82</v>
      </c>
      <c r="C40" s="33">
        <v>0</v>
      </c>
      <c r="D40" s="33">
        <v>0</v>
      </c>
    </row>
    <row r="41" spans="1:4" x14ac:dyDescent="0.25">
      <c r="A41" s="32" t="s">
        <v>88</v>
      </c>
      <c r="B41" s="32" t="s">
        <v>84</v>
      </c>
      <c r="C41" s="33">
        <v>0</v>
      </c>
      <c r="D41" s="33">
        <v>0</v>
      </c>
    </row>
    <row r="42" spans="1:4" x14ac:dyDescent="0.25">
      <c r="A42" s="32" t="s">
        <v>89</v>
      </c>
      <c r="B42" s="32" t="s">
        <v>90</v>
      </c>
      <c r="C42" s="33">
        <v>0</v>
      </c>
      <c r="D42" s="33">
        <v>0</v>
      </c>
    </row>
    <row r="43" spans="1:4" x14ac:dyDescent="0.25">
      <c r="A43" s="32" t="s">
        <v>89</v>
      </c>
      <c r="B43" s="32" t="s">
        <v>91</v>
      </c>
      <c r="C43" s="34">
        <f>+C44+C45</f>
        <v>0</v>
      </c>
      <c r="D43" s="34">
        <f>+D44+D45</f>
        <v>0</v>
      </c>
    </row>
    <row r="44" spans="1:4" x14ac:dyDescent="0.25">
      <c r="A44" s="32" t="s">
        <v>92</v>
      </c>
      <c r="B44" s="32" t="s">
        <v>93</v>
      </c>
      <c r="C44" s="33">
        <v>0</v>
      </c>
      <c r="D44" s="33">
        <v>0</v>
      </c>
    </row>
    <row r="45" spans="1:4" x14ac:dyDescent="0.25">
      <c r="A45" s="32" t="s">
        <v>94</v>
      </c>
      <c r="B45" s="32" t="s">
        <v>95</v>
      </c>
      <c r="C45" s="33">
        <v>0</v>
      </c>
      <c r="D45" s="33">
        <v>0</v>
      </c>
    </row>
    <row r="46" spans="1:4" x14ac:dyDescent="0.25">
      <c r="A46" s="35"/>
      <c r="B46" s="35" t="s">
        <v>96</v>
      </c>
      <c r="C46" s="31">
        <f>+C7+C8+C9+C10+C15+C18+C22+C27+C31+C32+C33+C42+C43</f>
        <v>6190</v>
      </c>
      <c r="D46" s="31">
        <f>+D7+D8+D9+D10+D15+D18+D22+D27+D31+D32+D33+D42+D43</f>
        <v>2</v>
      </c>
    </row>
    <row r="47" spans="1:4" x14ac:dyDescent="0.25">
      <c r="A47" s="32"/>
      <c r="B47" s="32" t="s">
        <v>97</v>
      </c>
      <c r="C47" s="34">
        <f>+C48+C49</f>
        <v>3</v>
      </c>
      <c r="D47" s="34">
        <f>+D48+D49</f>
        <v>0</v>
      </c>
    </row>
    <row r="48" spans="1:4" x14ac:dyDescent="0.25">
      <c r="A48" s="32" t="s">
        <v>98</v>
      </c>
      <c r="B48" s="32" t="s">
        <v>99</v>
      </c>
      <c r="C48" s="33">
        <v>0</v>
      </c>
      <c r="D48" s="33">
        <v>0</v>
      </c>
    </row>
    <row r="49" spans="1:4" x14ac:dyDescent="0.25">
      <c r="A49" s="32" t="s">
        <v>100</v>
      </c>
      <c r="B49" s="32" t="s">
        <v>101</v>
      </c>
      <c r="C49" s="33">
        <v>3</v>
      </c>
      <c r="D49" s="33">
        <v>0</v>
      </c>
    </row>
    <row r="50" spans="1:4" x14ac:dyDescent="0.25">
      <c r="A50" s="32"/>
      <c r="B50" s="32" t="s">
        <v>102</v>
      </c>
      <c r="C50" s="34">
        <f>+C51+C52+C53</f>
        <v>0</v>
      </c>
      <c r="D50" s="34">
        <f>+D51+D52+D53</f>
        <v>0</v>
      </c>
    </row>
    <row r="51" spans="1:4" ht="46.5" x14ac:dyDescent="0.25">
      <c r="A51" s="32" t="s">
        <v>103</v>
      </c>
      <c r="B51" s="32" t="s">
        <v>104</v>
      </c>
      <c r="C51" s="33">
        <v>0</v>
      </c>
      <c r="D51" s="33">
        <v>0</v>
      </c>
    </row>
    <row r="52" spans="1:4" ht="57.75" x14ac:dyDescent="0.25">
      <c r="A52" s="32" t="s">
        <v>105</v>
      </c>
      <c r="B52" s="32" t="s">
        <v>106</v>
      </c>
      <c r="C52" s="33">
        <v>0</v>
      </c>
      <c r="D52" s="33">
        <v>0</v>
      </c>
    </row>
    <row r="53" spans="1:4" x14ac:dyDescent="0.25">
      <c r="A53" s="32" t="s">
        <v>107</v>
      </c>
      <c r="B53" s="32" t="s">
        <v>108</v>
      </c>
      <c r="C53" s="33">
        <v>0</v>
      </c>
      <c r="D53" s="33">
        <v>0</v>
      </c>
    </row>
    <row r="54" spans="1:4" x14ac:dyDescent="0.25">
      <c r="A54" s="32" t="s">
        <v>109</v>
      </c>
      <c r="B54" s="32" t="s">
        <v>110</v>
      </c>
      <c r="C54" s="33">
        <v>0</v>
      </c>
      <c r="D54" s="33">
        <v>0</v>
      </c>
    </row>
    <row r="55" spans="1:4" x14ac:dyDescent="0.25">
      <c r="A55" s="32" t="s">
        <v>111</v>
      </c>
      <c r="B55" s="32" t="s">
        <v>112</v>
      </c>
      <c r="C55" s="33">
        <v>0</v>
      </c>
      <c r="D55" s="33">
        <v>0</v>
      </c>
    </row>
    <row r="56" spans="1:4" ht="24" x14ac:dyDescent="0.25">
      <c r="A56" s="32" t="s">
        <v>113</v>
      </c>
      <c r="B56" s="32" t="s">
        <v>114</v>
      </c>
      <c r="C56" s="33">
        <v>0</v>
      </c>
      <c r="D56" s="33">
        <v>0</v>
      </c>
    </row>
    <row r="57" spans="1:4" x14ac:dyDescent="0.25">
      <c r="A57" s="32"/>
      <c r="B57" s="32" t="s">
        <v>115</v>
      </c>
      <c r="C57" s="33">
        <v>0</v>
      </c>
      <c r="D57" s="33">
        <v>2</v>
      </c>
    </row>
    <row r="58" spans="1:4" x14ac:dyDescent="0.25">
      <c r="A58" s="35"/>
      <c r="B58" s="35" t="s">
        <v>116</v>
      </c>
      <c r="C58" s="31">
        <f>+C47+C50+C54+C55+C56+C57</f>
        <v>3</v>
      </c>
      <c r="D58" s="31">
        <f>+D47+D50+D54+D55+D56+D57</f>
        <v>2</v>
      </c>
    </row>
    <row r="59" spans="1:4" x14ac:dyDescent="0.25">
      <c r="A59" s="35"/>
      <c r="B59" s="35" t="s">
        <v>117</v>
      </c>
      <c r="C59" s="31">
        <f>+C46+C58</f>
        <v>6193</v>
      </c>
      <c r="D59" s="31">
        <f>+D46+D58</f>
        <v>4</v>
      </c>
    </row>
    <row r="60" spans="1:4" x14ac:dyDescent="0.25">
      <c r="A60" s="32" t="s">
        <v>118</v>
      </c>
      <c r="B60" s="32" t="s">
        <v>119</v>
      </c>
      <c r="C60" s="33">
        <v>0</v>
      </c>
      <c r="D60" s="33">
        <v>0</v>
      </c>
    </row>
    <row r="61" spans="1:4" ht="24" x14ac:dyDescent="0.25">
      <c r="A61" s="35"/>
      <c r="B61" s="35" t="s">
        <v>120</v>
      </c>
      <c r="C61" s="31">
        <f>+C59+C60</f>
        <v>6193</v>
      </c>
      <c r="D61" s="31">
        <f>+D59+D60</f>
        <v>4</v>
      </c>
    </row>
    <row r="62" spans="1:4" x14ac:dyDescent="0.25">
      <c r="A62" s="17"/>
      <c r="B62" s="18" t="s">
        <v>121</v>
      </c>
      <c r="C62" s="19" t="s">
        <v>26</v>
      </c>
      <c r="D62" s="19" t="s">
        <v>26</v>
      </c>
    </row>
    <row r="63" spans="1:4" x14ac:dyDescent="0.25">
      <c r="A63" s="32"/>
      <c r="B63" s="32" t="s">
        <v>122</v>
      </c>
      <c r="C63" s="33">
        <v>0</v>
      </c>
      <c r="D63" s="33">
        <v>0</v>
      </c>
    </row>
    <row r="64" spans="1:4" x14ac:dyDescent="0.25">
      <c r="A64" s="32"/>
      <c r="B64" s="32" t="s">
        <v>123</v>
      </c>
      <c r="C64" s="31">
        <f>+C61+C63</f>
        <v>6193</v>
      </c>
      <c r="D64" s="31">
        <f>+D61+D63</f>
        <v>4</v>
      </c>
    </row>
    <row r="65" spans="1:4" x14ac:dyDescent="0.25">
      <c r="A65" s="42"/>
      <c r="B65" s="42"/>
      <c r="C65" s="42"/>
      <c r="D65" s="42"/>
    </row>
    <row r="66" spans="1:4" x14ac:dyDescent="0.25">
      <c r="A66" s="43" t="s">
        <v>124</v>
      </c>
      <c r="B66" s="42"/>
      <c r="C66" s="42"/>
      <c r="D66" s="42"/>
    </row>
    <row r="67" spans="1:4" x14ac:dyDescent="0.25">
      <c r="A67" s="42"/>
      <c r="B67" s="42"/>
      <c r="C67" s="42"/>
      <c r="D67" s="42"/>
    </row>
    <row r="68" spans="1:4" x14ac:dyDescent="0.25">
      <c r="A68" s="42"/>
      <c r="B68" s="42"/>
      <c r="C68" s="42"/>
      <c r="D68" s="42"/>
    </row>
    <row r="69" spans="1:4" x14ac:dyDescent="0.25">
      <c r="A69" s="42"/>
      <c r="B69" s="42"/>
      <c r="C69" s="42"/>
      <c r="D69" s="42"/>
    </row>
    <row r="70" spans="1:4" x14ac:dyDescent="0.25">
      <c r="A70" s="42"/>
      <c r="B70" s="42"/>
      <c r="C70" s="42"/>
      <c r="D70" s="42"/>
    </row>
    <row r="71" spans="1:4" x14ac:dyDescent="0.25">
      <c r="A71" s="42"/>
      <c r="B71" s="42"/>
      <c r="C71" s="42"/>
      <c r="D71" s="42"/>
    </row>
    <row r="72" spans="1:4" x14ac:dyDescent="0.25">
      <c r="A72" s="42"/>
      <c r="B72" s="42"/>
      <c r="C72" s="42"/>
      <c r="D72" s="42"/>
    </row>
    <row r="73" spans="1:4" x14ac:dyDescent="0.25">
      <c r="A73" s="42"/>
      <c r="B73" s="42"/>
      <c r="C73" s="42"/>
      <c r="D73" s="42"/>
    </row>
    <row r="74" spans="1:4" x14ac:dyDescent="0.25">
      <c r="A74" s="42"/>
      <c r="B74" s="42"/>
      <c r="C74" s="42"/>
      <c r="D74" s="42"/>
    </row>
    <row r="75" spans="1:4" x14ac:dyDescent="0.25">
      <c r="A75" s="42"/>
      <c r="B75" s="42"/>
      <c r="C75" s="42"/>
      <c r="D75" s="42"/>
    </row>
    <row r="76" spans="1:4" x14ac:dyDescent="0.25">
      <c r="A76" s="42"/>
      <c r="B76" s="42"/>
      <c r="C76" s="42"/>
      <c r="D76" s="42"/>
    </row>
    <row r="77" spans="1:4" x14ac:dyDescent="0.25">
      <c r="A77" s="42"/>
      <c r="B77" s="42"/>
      <c r="C77" s="42"/>
      <c r="D77" s="42"/>
    </row>
    <row r="78" spans="1:4" x14ac:dyDescent="0.25">
      <c r="A78" s="42"/>
      <c r="B78" s="42"/>
      <c r="C78" s="42"/>
      <c r="D78" s="42"/>
    </row>
    <row r="79" spans="1:4" x14ac:dyDescent="0.25">
      <c r="A79" s="42"/>
      <c r="B79" s="42"/>
      <c r="C79" s="42"/>
      <c r="D79" s="42"/>
    </row>
    <row r="80" spans="1:4" x14ac:dyDescent="0.25">
      <c r="A80" s="42"/>
      <c r="B80" s="42"/>
      <c r="C80" s="42"/>
      <c r="D80" s="42"/>
    </row>
    <row r="81" spans="1:4" x14ac:dyDescent="0.25">
      <c r="A81" s="42"/>
      <c r="B81" s="42"/>
      <c r="C81" s="42"/>
      <c r="D81" s="42"/>
    </row>
    <row r="82" spans="1:4" x14ac:dyDescent="0.25">
      <c r="A82" s="42"/>
      <c r="B82" s="42"/>
      <c r="C82" s="42"/>
      <c r="D82" s="42"/>
    </row>
    <row r="83" spans="1:4" x14ac:dyDescent="0.25">
      <c r="A83" s="42"/>
      <c r="B83" s="42"/>
      <c r="C83" s="42"/>
      <c r="D83" s="42"/>
    </row>
    <row r="84" spans="1:4" x14ac:dyDescent="0.25">
      <c r="A84" s="42"/>
      <c r="B84" s="42"/>
      <c r="C84" s="42"/>
      <c r="D84" s="42"/>
    </row>
    <row r="85" spans="1:4" x14ac:dyDescent="0.25">
      <c r="A85" s="42"/>
      <c r="B85" s="42"/>
      <c r="C85" s="42"/>
      <c r="D85" s="42"/>
    </row>
    <row r="86" spans="1:4" x14ac:dyDescent="0.25">
      <c r="A86" s="42"/>
      <c r="B86" s="42"/>
      <c r="C86" s="42"/>
      <c r="D86" s="42"/>
    </row>
    <row r="87" spans="1:4" x14ac:dyDescent="0.25">
      <c r="A87" s="42"/>
      <c r="B87" s="42"/>
      <c r="C87" s="42"/>
      <c r="D87" s="42"/>
    </row>
    <row r="88" spans="1:4" x14ac:dyDescent="0.25">
      <c r="A88" s="42"/>
      <c r="B88" s="42"/>
      <c r="C88" s="42"/>
      <c r="D88" s="42"/>
    </row>
    <row r="89" spans="1:4" x14ac:dyDescent="0.25">
      <c r="A89" s="42"/>
      <c r="B89" s="42"/>
      <c r="C89" s="42"/>
      <c r="D89" s="42"/>
    </row>
    <row r="90" spans="1:4" x14ac:dyDescent="0.25">
      <c r="A90" s="42"/>
      <c r="B90" s="42"/>
      <c r="C90" s="42"/>
      <c r="D90" s="42"/>
    </row>
    <row r="91" spans="1:4" x14ac:dyDescent="0.25">
      <c r="A91" s="42"/>
      <c r="B91" s="42"/>
      <c r="C91" s="42"/>
      <c r="D91" s="42"/>
    </row>
    <row r="92" spans="1:4" x14ac:dyDescent="0.25">
      <c r="A92" s="42"/>
      <c r="B92" s="42"/>
      <c r="C92" s="42"/>
      <c r="D92" s="42"/>
    </row>
    <row r="93" spans="1:4" x14ac:dyDescent="0.25">
      <c r="A93" s="42"/>
      <c r="B93" s="42"/>
      <c r="C93" s="42"/>
      <c r="D93" s="42"/>
    </row>
    <row r="94" spans="1:4" x14ac:dyDescent="0.25">
      <c r="A94" s="42"/>
      <c r="B94" s="42"/>
      <c r="C94" s="42"/>
      <c r="D94" s="42"/>
    </row>
    <row r="95" spans="1:4" x14ac:dyDescent="0.25">
      <c r="A95" s="42"/>
      <c r="B95" s="42"/>
      <c r="C95" s="42"/>
      <c r="D95" s="42"/>
    </row>
    <row r="96" spans="1:4" x14ac:dyDescent="0.25">
      <c r="A96" s="42"/>
      <c r="B96" s="42"/>
      <c r="C96" s="42"/>
      <c r="D96" s="42"/>
    </row>
    <row r="97" spans="1:4" x14ac:dyDescent="0.25">
      <c r="A97" s="42"/>
      <c r="B97" s="42"/>
      <c r="C97" s="42"/>
      <c r="D97" s="42"/>
    </row>
    <row r="98" spans="1:4" x14ac:dyDescent="0.25">
      <c r="A98" s="42"/>
      <c r="B98" s="42"/>
      <c r="C98" s="42"/>
      <c r="D98" s="42"/>
    </row>
    <row r="99" spans="1:4" x14ac:dyDescent="0.25">
      <c r="A99" s="42"/>
      <c r="B99" s="42"/>
      <c r="C99" s="42"/>
      <c r="D99" s="42"/>
    </row>
  </sheetData>
  <mergeCells count="4">
    <mergeCell ref="A1:D1"/>
    <mergeCell ref="A2:D2"/>
    <mergeCell ref="A3:D3"/>
    <mergeCell ref="A4:D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3"/>
  <sheetViews>
    <sheetView workbookViewId="0">
      <selection sqref="A1:D1"/>
    </sheetView>
  </sheetViews>
  <sheetFormatPr baseColWidth="10" defaultRowHeight="15" x14ac:dyDescent="0.25"/>
  <cols>
    <col min="1" max="1" width="28.5703125" style="73" bestFit="1" customWidth="1"/>
    <col min="2" max="2" width="85.7109375" style="73" bestFit="1" customWidth="1"/>
    <col min="3" max="4" width="15.28515625" style="73" bestFit="1" customWidth="1"/>
    <col min="5" max="16384" width="11.42578125" style="73"/>
  </cols>
  <sheetData>
    <row r="1" spans="1:4" ht="20.100000000000001" customHeight="1" thickBot="1" x14ac:dyDescent="0.3">
      <c r="A1" s="119" t="s">
        <v>25</v>
      </c>
      <c r="B1" s="119"/>
      <c r="C1" s="119"/>
      <c r="D1" s="119"/>
    </row>
    <row r="2" spans="1:4" ht="20.25" thickBot="1" x14ac:dyDescent="0.3">
      <c r="A2" s="74"/>
      <c r="B2" s="75" t="s">
        <v>19</v>
      </c>
      <c r="C2" s="74" t="s">
        <v>28</v>
      </c>
      <c r="D2" s="74" t="s">
        <v>29</v>
      </c>
    </row>
    <row r="3" spans="1:4" ht="15.75" thickBot="1" x14ac:dyDescent="0.3">
      <c r="A3" s="74"/>
      <c r="B3" s="74" t="s">
        <v>30</v>
      </c>
      <c r="C3" s="76">
        <v>72415</v>
      </c>
      <c r="D3" s="76">
        <v>3417.0001899999988</v>
      </c>
    </row>
    <row r="4" spans="1:4" ht="23.25" thickBot="1" x14ac:dyDescent="0.3">
      <c r="A4" s="77" t="s">
        <v>31</v>
      </c>
      <c r="B4" s="77" t="s">
        <v>32</v>
      </c>
      <c r="C4" s="78">
        <v>784153</v>
      </c>
      <c r="D4" s="78">
        <v>1011657</v>
      </c>
    </row>
    <row r="5" spans="1:4" ht="15.75" thickBot="1" x14ac:dyDescent="0.3">
      <c r="A5" s="77" t="s">
        <v>33</v>
      </c>
      <c r="B5" s="77" t="s">
        <v>34</v>
      </c>
      <c r="C5" s="78"/>
      <c r="D5" s="78"/>
    </row>
    <row r="6" spans="1:4" ht="15.75" thickBot="1" x14ac:dyDescent="0.3">
      <c r="A6" s="77" t="s">
        <v>35</v>
      </c>
      <c r="B6" s="77" t="s">
        <v>36</v>
      </c>
      <c r="C6" s="78"/>
      <c r="D6" s="78">
        <v>0</v>
      </c>
    </row>
    <row r="7" spans="1:4" ht="15.75" thickBot="1" x14ac:dyDescent="0.3">
      <c r="A7" s="77" t="s">
        <v>1</v>
      </c>
      <c r="B7" s="77" t="s">
        <v>37</v>
      </c>
      <c r="C7" s="78">
        <v>-11947</v>
      </c>
      <c r="D7" s="78">
        <v>-15243</v>
      </c>
    </row>
    <row r="8" spans="1:4" ht="15.75" thickBot="1" x14ac:dyDescent="0.3">
      <c r="A8" s="77" t="s">
        <v>38</v>
      </c>
      <c r="B8" s="77" t="s">
        <v>127</v>
      </c>
      <c r="C8" s="78"/>
      <c r="D8" s="78"/>
    </row>
    <row r="9" spans="1:4" ht="34.5" thickBot="1" x14ac:dyDescent="0.3">
      <c r="A9" s="77" t="s">
        <v>40</v>
      </c>
      <c r="B9" s="77" t="s">
        <v>128</v>
      </c>
      <c r="C9" s="78">
        <v>-11947</v>
      </c>
      <c r="D9" s="78">
        <v>-15232</v>
      </c>
    </row>
    <row r="10" spans="1:4" ht="15.75" thickBot="1" x14ac:dyDescent="0.3">
      <c r="A10" s="77" t="s">
        <v>42</v>
      </c>
      <c r="B10" s="77" t="s">
        <v>129</v>
      </c>
      <c r="C10" s="78"/>
      <c r="D10" s="78"/>
    </row>
    <row r="11" spans="1:4" ht="23.25" thickBot="1" x14ac:dyDescent="0.3">
      <c r="A11" s="77" t="s">
        <v>44</v>
      </c>
      <c r="B11" s="77" t="s">
        <v>130</v>
      </c>
      <c r="C11" s="78"/>
      <c r="D11" s="78">
        <v>-11</v>
      </c>
    </row>
    <row r="12" spans="1:4" ht="15.75" thickBot="1" x14ac:dyDescent="0.3">
      <c r="A12" s="77" t="s">
        <v>1</v>
      </c>
      <c r="B12" s="77" t="s">
        <v>46</v>
      </c>
      <c r="C12" s="78">
        <v>20938</v>
      </c>
      <c r="D12" s="78">
        <v>39185</v>
      </c>
    </row>
    <row r="13" spans="1:4" ht="15.75" thickBot="1" x14ac:dyDescent="0.3">
      <c r="A13" s="77" t="s">
        <v>47</v>
      </c>
      <c r="B13" s="77" t="s">
        <v>131</v>
      </c>
      <c r="C13" s="78">
        <v>20548</v>
      </c>
      <c r="D13" s="78">
        <v>38323</v>
      </c>
    </row>
    <row r="14" spans="1:4" ht="15.75" thickBot="1" x14ac:dyDescent="0.3">
      <c r="A14" s="77" t="s">
        <v>49</v>
      </c>
      <c r="B14" s="77" t="s">
        <v>132</v>
      </c>
      <c r="C14" s="78">
        <v>390</v>
      </c>
      <c r="D14" s="78">
        <v>862</v>
      </c>
    </row>
    <row r="15" spans="1:4" ht="15.75" thickBot="1" x14ac:dyDescent="0.3">
      <c r="A15" s="77" t="s">
        <v>1</v>
      </c>
      <c r="B15" s="77" t="s">
        <v>51</v>
      </c>
      <c r="C15" s="78">
        <v>-332525</v>
      </c>
      <c r="D15" s="78">
        <v>-453425</v>
      </c>
    </row>
    <row r="16" spans="1:4" ht="15.75" thickBot="1" x14ac:dyDescent="0.3">
      <c r="A16" s="77" t="s">
        <v>52</v>
      </c>
      <c r="B16" s="77" t="s">
        <v>133</v>
      </c>
      <c r="C16" s="78">
        <v>-244382</v>
      </c>
      <c r="D16" s="78">
        <v>-334366</v>
      </c>
    </row>
    <row r="17" spans="1:4" ht="15.75" thickBot="1" x14ac:dyDescent="0.3">
      <c r="A17" s="77" t="s">
        <v>54</v>
      </c>
      <c r="B17" s="77" t="s">
        <v>134</v>
      </c>
      <c r="C17" s="78">
        <v>-88143</v>
      </c>
      <c r="D17" s="78">
        <v>-119059</v>
      </c>
    </row>
    <row r="18" spans="1:4" ht="15.75" thickBot="1" x14ac:dyDescent="0.3">
      <c r="A18" s="77" t="s">
        <v>56</v>
      </c>
      <c r="B18" s="77" t="s">
        <v>135</v>
      </c>
      <c r="C18" s="78"/>
      <c r="D18" s="78"/>
    </row>
    <row r="19" spans="1:4" ht="15.75" thickBot="1" x14ac:dyDescent="0.3">
      <c r="A19" s="77" t="s">
        <v>1</v>
      </c>
      <c r="B19" s="77" t="s">
        <v>58</v>
      </c>
      <c r="C19" s="78">
        <v>-262860</v>
      </c>
      <c r="D19" s="78">
        <v>-471317</v>
      </c>
    </row>
    <row r="20" spans="1:4" ht="34.5" thickBot="1" x14ac:dyDescent="0.3">
      <c r="A20" s="77" t="s">
        <v>59</v>
      </c>
      <c r="B20" s="77" t="s">
        <v>136</v>
      </c>
      <c r="C20" s="78">
        <v>-261285</v>
      </c>
      <c r="D20" s="78">
        <v>-469663</v>
      </c>
    </row>
    <row r="21" spans="1:4" ht="15.75" thickBot="1" x14ac:dyDescent="0.3">
      <c r="A21" s="77" t="s">
        <v>61</v>
      </c>
      <c r="B21" s="77" t="s">
        <v>137</v>
      </c>
      <c r="C21" s="78">
        <v>-1576</v>
      </c>
      <c r="D21" s="78">
        <v>-1615</v>
      </c>
    </row>
    <row r="22" spans="1:4" ht="15.75" thickBot="1" x14ac:dyDescent="0.3">
      <c r="A22" s="77" t="s">
        <v>63</v>
      </c>
      <c r="B22" s="77" t="s">
        <v>138</v>
      </c>
      <c r="C22" s="78">
        <v>1</v>
      </c>
      <c r="D22" s="78">
        <v>-39</v>
      </c>
    </row>
    <row r="23" spans="1:4" ht="15.75" thickBot="1" x14ac:dyDescent="0.3">
      <c r="A23" s="77" t="s">
        <v>65</v>
      </c>
      <c r="B23" s="77" t="s">
        <v>139</v>
      </c>
      <c r="C23" s="78"/>
      <c r="D23" s="78"/>
    </row>
    <row r="24" spans="1:4" ht="15.75" thickBot="1" x14ac:dyDescent="0.3">
      <c r="A24" s="77" t="s">
        <v>1</v>
      </c>
      <c r="B24" s="77" t="s">
        <v>67</v>
      </c>
      <c r="C24" s="78">
        <v>-101562</v>
      </c>
      <c r="D24" s="78">
        <v>-109083</v>
      </c>
    </row>
    <row r="25" spans="1:4" ht="15.75" thickBot="1" x14ac:dyDescent="0.3">
      <c r="A25" s="77" t="s">
        <v>68</v>
      </c>
      <c r="B25" s="77" t="s">
        <v>140</v>
      </c>
      <c r="C25" s="78">
        <v>-2428</v>
      </c>
      <c r="D25" s="78">
        <v>-2505</v>
      </c>
    </row>
    <row r="26" spans="1:4" ht="15.75" thickBot="1" x14ac:dyDescent="0.3">
      <c r="A26" s="77" t="s">
        <v>70</v>
      </c>
      <c r="B26" s="77" t="s">
        <v>141</v>
      </c>
      <c r="C26" s="78">
        <v>-99134</v>
      </c>
      <c r="D26" s="78">
        <v>-106578</v>
      </c>
    </row>
    <row r="27" spans="1:4" ht="15.75" thickBot="1" x14ac:dyDescent="0.3">
      <c r="A27" s="77" t="s">
        <v>72</v>
      </c>
      <c r="B27" s="77" t="s">
        <v>142</v>
      </c>
      <c r="C27" s="78"/>
      <c r="D27" s="78"/>
    </row>
    <row r="28" spans="1:4" ht="15.75" thickBot="1" x14ac:dyDescent="0.3">
      <c r="A28" s="77" t="s">
        <v>1</v>
      </c>
      <c r="B28" s="77" t="s">
        <v>74</v>
      </c>
      <c r="C28" s="78">
        <v>12349</v>
      </c>
      <c r="D28" s="78">
        <v>20827</v>
      </c>
    </row>
    <row r="29" spans="1:4" ht="15.75" thickBot="1" x14ac:dyDescent="0.3">
      <c r="A29" s="77" t="s">
        <v>75</v>
      </c>
      <c r="B29" s="77" t="s">
        <v>76</v>
      </c>
      <c r="C29" s="78">
        <v>1302</v>
      </c>
      <c r="D29" s="78">
        <v>2114</v>
      </c>
    </row>
    <row r="30" spans="1:4" ht="15.75" thickBot="1" x14ac:dyDescent="0.3">
      <c r="A30" s="77" t="s">
        <v>1</v>
      </c>
      <c r="B30" s="77" t="s">
        <v>77</v>
      </c>
      <c r="C30" s="78">
        <v>1356</v>
      </c>
      <c r="D30" s="78">
        <v>1113</v>
      </c>
    </row>
    <row r="31" spans="1:4" ht="15.75" thickBot="1" x14ac:dyDescent="0.3">
      <c r="A31" s="77" t="s">
        <v>1</v>
      </c>
      <c r="B31" s="77" t="s">
        <v>143</v>
      </c>
      <c r="C31" s="78">
        <v>0</v>
      </c>
      <c r="D31" s="78">
        <v>0</v>
      </c>
    </row>
    <row r="32" spans="1:4" ht="15.75" thickBot="1" x14ac:dyDescent="0.3">
      <c r="A32" s="77" t="s">
        <v>79</v>
      </c>
      <c r="B32" s="77" t="s">
        <v>144</v>
      </c>
      <c r="C32" s="78"/>
      <c r="D32" s="78"/>
    </row>
    <row r="33" spans="1:4" ht="15.75" thickBot="1" x14ac:dyDescent="0.3">
      <c r="A33" s="77" t="s">
        <v>81</v>
      </c>
      <c r="B33" s="77" t="s">
        <v>145</v>
      </c>
      <c r="C33" s="78"/>
      <c r="D33" s="78"/>
    </row>
    <row r="34" spans="1:4" ht="15.75" thickBot="1" x14ac:dyDescent="0.3">
      <c r="A34" s="77" t="s">
        <v>83</v>
      </c>
      <c r="B34" s="77" t="s">
        <v>146</v>
      </c>
      <c r="C34" s="78"/>
      <c r="D34" s="78"/>
    </row>
    <row r="35" spans="1:4" ht="15.75" thickBot="1" x14ac:dyDescent="0.3">
      <c r="A35" s="77" t="s">
        <v>1</v>
      </c>
      <c r="B35" s="77" t="s">
        <v>147</v>
      </c>
      <c r="C35" s="78">
        <v>1356</v>
      </c>
      <c r="D35" s="78">
        <v>1113</v>
      </c>
    </row>
    <row r="36" spans="1:4" ht="15.75" thickBot="1" x14ac:dyDescent="0.3">
      <c r="A36" s="77" t="s">
        <v>86</v>
      </c>
      <c r="B36" s="77" t="s">
        <v>144</v>
      </c>
      <c r="C36" s="78"/>
      <c r="D36" s="78"/>
    </row>
    <row r="37" spans="1:4" ht="15.75" thickBot="1" x14ac:dyDescent="0.3">
      <c r="A37" s="77" t="s">
        <v>87</v>
      </c>
      <c r="B37" s="77" t="s">
        <v>145</v>
      </c>
      <c r="C37" s="78">
        <v>1356</v>
      </c>
      <c r="D37" s="78">
        <v>1113</v>
      </c>
    </row>
    <row r="38" spans="1:4" ht="15.75" thickBot="1" x14ac:dyDescent="0.3">
      <c r="A38" s="77" t="s">
        <v>88</v>
      </c>
      <c r="B38" s="77" t="s">
        <v>146</v>
      </c>
      <c r="C38" s="78"/>
      <c r="D38" s="78"/>
    </row>
    <row r="39" spans="1:4" ht="15.75" thickBot="1" x14ac:dyDescent="0.3">
      <c r="A39" s="77" t="s">
        <v>148</v>
      </c>
      <c r="B39" s="77" t="s">
        <v>90</v>
      </c>
      <c r="C39" s="78"/>
      <c r="D39" s="78"/>
    </row>
    <row r="40" spans="1:4" ht="15.75" thickBot="1" x14ac:dyDescent="0.3">
      <c r="A40" s="77" t="s">
        <v>148</v>
      </c>
      <c r="B40" s="77" t="s">
        <v>91</v>
      </c>
      <c r="C40" s="78">
        <v>449</v>
      </c>
      <c r="D40" s="78">
        <v>4436</v>
      </c>
    </row>
    <row r="41" spans="1:4" ht="15.75" thickBot="1" x14ac:dyDescent="0.3">
      <c r="A41" s="77" t="s">
        <v>92</v>
      </c>
      <c r="B41" s="77" t="s">
        <v>149</v>
      </c>
      <c r="C41" s="78">
        <v>-3</v>
      </c>
      <c r="D41" s="78">
        <v>-2586</v>
      </c>
    </row>
    <row r="42" spans="1:4" ht="15.75" thickBot="1" x14ac:dyDescent="0.3">
      <c r="A42" s="77" t="s">
        <v>94</v>
      </c>
      <c r="B42" s="77" t="s">
        <v>150</v>
      </c>
      <c r="C42" s="78">
        <v>452</v>
      </c>
      <c r="D42" s="78">
        <v>7022</v>
      </c>
    </row>
    <row r="43" spans="1:4" ht="15.75" thickBot="1" x14ac:dyDescent="0.3">
      <c r="A43" s="79" t="s">
        <v>1</v>
      </c>
      <c r="B43" s="79" t="s">
        <v>96</v>
      </c>
      <c r="C43" s="80">
        <v>111653</v>
      </c>
      <c r="D43" s="80">
        <v>30264</v>
      </c>
    </row>
    <row r="44" spans="1:4" ht="15.75" thickBot="1" x14ac:dyDescent="0.3">
      <c r="A44" s="77" t="s">
        <v>1</v>
      </c>
      <c r="B44" s="77" t="s">
        <v>97</v>
      </c>
      <c r="C44" s="78">
        <v>31959</v>
      </c>
      <c r="D44" s="78">
        <v>13324.000190000001</v>
      </c>
    </row>
    <row r="45" spans="1:4" ht="15.75" thickBot="1" x14ac:dyDescent="0.3">
      <c r="A45" s="77" t="s">
        <v>98</v>
      </c>
      <c r="B45" s="77" t="s">
        <v>151</v>
      </c>
      <c r="C45" s="78">
        <v>600</v>
      </c>
      <c r="D45" s="78">
        <v>1200.00019</v>
      </c>
    </row>
    <row r="46" spans="1:4" ht="15.75" thickBot="1" x14ac:dyDescent="0.3">
      <c r="A46" s="77" t="s">
        <v>100</v>
      </c>
      <c r="B46" s="77" t="s">
        <v>152</v>
      </c>
      <c r="C46" s="78">
        <v>31359</v>
      </c>
      <c r="D46" s="78">
        <v>12124</v>
      </c>
    </row>
    <row r="47" spans="1:4" ht="15.75" thickBot="1" x14ac:dyDescent="0.3">
      <c r="A47" s="77" t="s">
        <v>1</v>
      </c>
      <c r="B47" s="77" t="s">
        <v>102</v>
      </c>
      <c r="C47" s="78">
        <v>-71209</v>
      </c>
      <c r="D47" s="78">
        <v>-40155</v>
      </c>
    </row>
    <row r="48" spans="1:4" ht="45.75" thickBot="1" x14ac:dyDescent="0.3">
      <c r="A48" s="77" t="s">
        <v>103</v>
      </c>
      <c r="B48" s="77" t="s">
        <v>153</v>
      </c>
      <c r="C48" s="78"/>
      <c r="D48" s="78"/>
    </row>
    <row r="49" spans="1:4" ht="57" thickBot="1" x14ac:dyDescent="0.3">
      <c r="A49" s="77" t="s">
        <v>105</v>
      </c>
      <c r="B49" s="77" t="s">
        <v>154</v>
      </c>
      <c r="C49" s="78">
        <v>-71209</v>
      </c>
      <c r="D49" s="81">
        <v>-40155</v>
      </c>
    </row>
    <row r="50" spans="1:4" ht="15.75" thickBot="1" x14ac:dyDescent="0.3">
      <c r="A50" s="77" t="s">
        <v>107</v>
      </c>
      <c r="B50" s="77" t="s">
        <v>155</v>
      </c>
      <c r="C50" s="78"/>
      <c r="D50" s="78"/>
    </row>
    <row r="51" spans="1:4" ht="15.75" thickBot="1" x14ac:dyDescent="0.3">
      <c r="A51" s="77" t="s">
        <v>109</v>
      </c>
      <c r="B51" s="77" t="s">
        <v>110</v>
      </c>
      <c r="C51" s="78"/>
      <c r="D51" s="78"/>
    </row>
    <row r="52" spans="1:4" ht="15.75" thickBot="1" x14ac:dyDescent="0.3">
      <c r="A52" s="77" t="s">
        <v>111</v>
      </c>
      <c r="B52" s="77" t="s">
        <v>112</v>
      </c>
      <c r="C52" s="78">
        <v>-3</v>
      </c>
      <c r="D52" s="78">
        <v>-2</v>
      </c>
    </row>
    <row r="53" spans="1:4" ht="23.25" thickBot="1" x14ac:dyDescent="0.3">
      <c r="A53" s="77" t="s">
        <v>113</v>
      </c>
      <c r="B53" s="77" t="s">
        <v>114</v>
      </c>
      <c r="C53" s="78"/>
      <c r="D53" s="78"/>
    </row>
    <row r="54" spans="1:4" ht="15.75" thickBot="1" x14ac:dyDescent="0.3">
      <c r="A54" s="77" t="s">
        <v>1</v>
      </c>
      <c r="B54" s="77" t="s">
        <v>115</v>
      </c>
      <c r="C54" s="78"/>
      <c r="D54" s="78"/>
    </row>
    <row r="55" spans="1:4" ht="15.75" thickBot="1" x14ac:dyDescent="0.3">
      <c r="A55" s="79" t="s">
        <v>1</v>
      </c>
      <c r="B55" s="79" t="s">
        <v>116</v>
      </c>
      <c r="C55" s="80">
        <v>-39253</v>
      </c>
      <c r="D55" s="80">
        <v>-26832.999810000001</v>
      </c>
    </row>
    <row r="56" spans="1:4" ht="15.75" thickBot="1" x14ac:dyDescent="0.3">
      <c r="A56" s="79" t="s">
        <v>1</v>
      </c>
      <c r="B56" s="79" t="s">
        <v>117</v>
      </c>
      <c r="C56" s="80">
        <v>72400</v>
      </c>
      <c r="D56" s="80">
        <v>3431.0001899999988</v>
      </c>
    </row>
    <row r="57" spans="1:4" ht="15.75" thickBot="1" x14ac:dyDescent="0.3">
      <c r="A57" s="77" t="s">
        <v>118</v>
      </c>
      <c r="B57" s="77" t="s">
        <v>119</v>
      </c>
      <c r="C57" s="78">
        <v>15</v>
      </c>
      <c r="D57" s="78">
        <v>-14</v>
      </c>
    </row>
    <row r="58" spans="1:4" ht="23.25" thickBot="1" x14ac:dyDescent="0.3">
      <c r="A58" s="79" t="s">
        <v>1</v>
      </c>
      <c r="B58" s="79" t="s">
        <v>120</v>
      </c>
      <c r="C58" s="80">
        <v>72415</v>
      </c>
      <c r="D58" s="80">
        <v>3417.0001899999988</v>
      </c>
    </row>
    <row r="59" spans="1:4" ht="15.75" thickBot="1" x14ac:dyDescent="0.3">
      <c r="A59" s="74"/>
      <c r="B59" s="74" t="s">
        <v>121</v>
      </c>
      <c r="C59" s="76">
        <v>0</v>
      </c>
      <c r="D59" s="76">
        <v>0</v>
      </c>
    </row>
    <row r="60" spans="1:4" ht="15.75" thickBot="1" x14ac:dyDescent="0.3">
      <c r="A60" s="77" t="s">
        <v>1</v>
      </c>
      <c r="B60" s="77" t="s">
        <v>122</v>
      </c>
      <c r="C60" s="78"/>
      <c r="D60" s="78"/>
    </row>
    <row r="61" spans="1:4" ht="15.75" thickBot="1" x14ac:dyDescent="0.3">
      <c r="A61" s="77" t="s">
        <v>1</v>
      </c>
      <c r="B61" s="77" t="s">
        <v>123</v>
      </c>
      <c r="C61" s="78">
        <v>72415</v>
      </c>
      <c r="D61" s="78">
        <v>3417.0001899999988</v>
      </c>
    </row>
    <row r="63" spans="1:4" x14ac:dyDescent="0.25">
      <c r="A63" s="82" t="s">
        <v>158</v>
      </c>
    </row>
  </sheetData>
  <mergeCells count="1">
    <mergeCell ref="A1:D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9"/>
  <sheetViews>
    <sheetView workbookViewId="0">
      <selection sqref="A1:D1"/>
    </sheetView>
  </sheetViews>
  <sheetFormatPr baseColWidth="10" defaultColWidth="9.140625" defaultRowHeight="15" x14ac:dyDescent="0.25"/>
  <cols>
    <col min="1" max="1" width="28.85546875" style="10" customWidth="1"/>
    <col min="2" max="2" width="86.5703125" style="10" customWidth="1"/>
    <col min="3" max="4" width="15.42578125" style="10" customWidth="1"/>
    <col min="5" max="16384" width="9.140625" style="10"/>
  </cols>
  <sheetData>
    <row r="1" spans="1:4" s="9" customFormat="1" ht="39.75" customHeight="1" thickBot="1" x14ac:dyDescent="0.3">
      <c r="A1" s="101" t="s">
        <v>24</v>
      </c>
      <c r="B1" s="102"/>
      <c r="C1" s="102"/>
      <c r="D1" s="103"/>
    </row>
    <row r="2" spans="1:4" s="9" customFormat="1" ht="19.5" customHeight="1" thickBot="1" x14ac:dyDescent="0.3">
      <c r="A2" s="104"/>
      <c r="B2" s="105"/>
      <c r="C2" s="105"/>
      <c r="D2" s="106"/>
    </row>
    <row r="3" spans="1:4" s="9" customFormat="1" ht="19.5" customHeight="1" thickBot="1" x14ac:dyDescent="0.3">
      <c r="A3" s="107"/>
      <c r="B3" s="108"/>
      <c r="C3" s="108"/>
      <c r="D3" s="108"/>
    </row>
    <row r="4" spans="1:4" ht="19.5" customHeight="1" thickBot="1" x14ac:dyDescent="0.3">
      <c r="A4" s="109" t="s">
        <v>25</v>
      </c>
      <c r="B4" s="109"/>
      <c r="C4" s="109"/>
      <c r="D4" s="109"/>
    </row>
    <row r="5" spans="1:4" ht="15.75" thickBot="1" x14ac:dyDescent="0.3">
      <c r="A5" s="30" t="s">
        <v>26</v>
      </c>
      <c r="B5" s="30" t="s">
        <v>27</v>
      </c>
      <c r="C5" s="30" t="s">
        <v>28</v>
      </c>
      <c r="D5" s="30" t="s">
        <v>29</v>
      </c>
    </row>
    <row r="6" spans="1:4" x14ac:dyDescent="0.25">
      <c r="A6" s="17"/>
      <c r="B6" s="18" t="s">
        <v>30</v>
      </c>
      <c r="C6" s="19" t="s">
        <v>26</v>
      </c>
      <c r="D6" s="19" t="s">
        <v>26</v>
      </c>
    </row>
    <row r="7" spans="1:4" ht="24" x14ac:dyDescent="0.25">
      <c r="A7" s="32" t="s">
        <v>31</v>
      </c>
      <c r="B7" s="32" t="s">
        <v>32</v>
      </c>
      <c r="C7" s="33">
        <v>7865</v>
      </c>
      <c r="D7" s="33">
        <v>13917</v>
      </c>
    </row>
    <row r="8" spans="1:4" x14ac:dyDescent="0.25">
      <c r="A8" s="32" t="s">
        <v>33</v>
      </c>
      <c r="B8" s="32" t="s">
        <v>34</v>
      </c>
      <c r="C8" s="33">
        <v>-226</v>
      </c>
      <c r="D8" s="33">
        <v>-2427</v>
      </c>
    </row>
    <row r="9" spans="1:4" x14ac:dyDescent="0.25">
      <c r="A9" s="32" t="s">
        <v>35</v>
      </c>
      <c r="B9" s="32" t="s">
        <v>36</v>
      </c>
      <c r="C9" s="33">
        <v>0</v>
      </c>
      <c r="D9" s="33">
        <v>0</v>
      </c>
    </row>
    <row r="10" spans="1:4" x14ac:dyDescent="0.25">
      <c r="A10" s="32"/>
      <c r="B10" s="32" t="s">
        <v>37</v>
      </c>
      <c r="C10" s="34">
        <f>C13+C12+C11+C14</f>
        <v>-8841</v>
      </c>
      <c r="D10" s="34">
        <f>D11+D12+D13+D14</f>
        <v>-2078</v>
      </c>
    </row>
    <row r="11" spans="1:4" x14ac:dyDescent="0.25">
      <c r="A11" s="32" t="s">
        <v>38</v>
      </c>
      <c r="B11" s="32" t="s">
        <v>39</v>
      </c>
      <c r="C11" s="33">
        <v>-7906</v>
      </c>
      <c r="D11" s="33">
        <v>-615</v>
      </c>
    </row>
    <row r="12" spans="1:4" ht="35.25" x14ac:dyDescent="0.25">
      <c r="A12" s="32" t="s">
        <v>40</v>
      </c>
      <c r="B12" s="32" t="s">
        <v>41</v>
      </c>
      <c r="C12" s="33">
        <v>0</v>
      </c>
      <c r="D12" s="33">
        <v>541</v>
      </c>
    </row>
    <row r="13" spans="1:4" x14ac:dyDescent="0.25">
      <c r="A13" s="32" t="s">
        <v>42</v>
      </c>
      <c r="B13" s="32" t="s">
        <v>43</v>
      </c>
      <c r="C13" s="33">
        <v>-935</v>
      </c>
      <c r="D13" s="33">
        <v>-677</v>
      </c>
    </row>
    <row r="14" spans="1:4" ht="24" x14ac:dyDescent="0.25">
      <c r="A14" s="32" t="s">
        <v>44</v>
      </c>
      <c r="B14" s="32" t="s">
        <v>45</v>
      </c>
      <c r="C14" s="33">
        <v>0</v>
      </c>
      <c r="D14" s="33">
        <v>-1327</v>
      </c>
    </row>
    <row r="15" spans="1:4" x14ac:dyDescent="0.25">
      <c r="A15" s="32"/>
      <c r="B15" s="32" t="s">
        <v>46</v>
      </c>
      <c r="C15" s="34">
        <f>C16+C17</f>
        <v>22</v>
      </c>
      <c r="D15" s="34">
        <f>D16+D17</f>
        <v>134</v>
      </c>
    </row>
    <row r="16" spans="1:4" x14ac:dyDescent="0.25">
      <c r="A16" s="32" t="s">
        <v>47</v>
      </c>
      <c r="B16" s="32" t="s">
        <v>48</v>
      </c>
      <c r="C16" s="33">
        <v>22</v>
      </c>
      <c r="D16" s="33">
        <v>134</v>
      </c>
    </row>
    <row r="17" spans="1:4" x14ac:dyDescent="0.25">
      <c r="A17" s="32" t="s">
        <v>49</v>
      </c>
      <c r="B17" s="32" t="s">
        <v>50</v>
      </c>
      <c r="C17" s="33">
        <v>0</v>
      </c>
      <c r="D17" s="33">
        <v>0</v>
      </c>
    </row>
    <row r="18" spans="1:4" x14ac:dyDescent="0.25">
      <c r="A18" s="32"/>
      <c r="B18" s="32" t="s">
        <v>51</v>
      </c>
      <c r="C18" s="34">
        <f>C19+C20</f>
        <v>-3836</v>
      </c>
      <c r="D18" s="34">
        <f>D19+D20</f>
        <v>-5184</v>
      </c>
    </row>
    <row r="19" spans="1:4" x14ac:dyDescent="0.25">
      <c r="A19" s="32" t="s">
        <v>52</v>
      </c>
      <c r="B19" s="32" t="s">
        <v>53</v>
      </c>
      <c r="C19" s="33">
        <v>-3064</v>
      </c>
      <c r="D19" s="33">
        <v>-4188</v>
      </c>
    </row>
    <row r="20" spans="1:4" x14ac:dyDescent="0.25">
      <c r="A20" s="32" t="s">
        <v>54</v>
      </c>
      <c r="B20" s="32" t="s">
        <v>55</v>
      </c>
      <c r="C20" s="33">
        <v>-772</v>
      </c>
      <c r="D20" s="33">
        <v>-996</v>
      </c>
    </row>
    <row r="21" spans="1:4" x14ac:dyDescent="0.25">
      <c r="A21" s="32" t="s">
        <v>56</v>
      </c>
      <c r="B21" s="32" t="s">
        <v>57</v>
      </c>
      <c r="C21" s="33">
        <v>0</v>
      </c>
      <c r="D21" s="33">
        <v>0</v>
      </c>
    </row>
    <row r="22" spans="1:4" x14ac:dyDescent="0.25">
      <c r="A22" s="32"/>
      <c r="B22" s="32" t="s">
        <v>58</v>
      </c>
      <c r="C22" s="34">
        <f>C23+C24+C25+C26</f>
        <v>-1635</v>
      </c>
      <c r="D22" s="34">
        <f>D23+D24+D25+D26</f>
        <v>-2101</v>
      </c>
    </row>
    <row r="23" spans="1:4" ht="35.25" x14ac:dyDescent="0.25">
      <c r="A23" s="32" t="s">
        <v>59</v>
      </c>
      <c r="B23" s="32" t="s">
        <v>60</v>
      </c>
      <c r="C23" s="33">
        <v>-653</v>
      </c>
      <c r="D23" s="33">
        <v>-858</v>
      </c>
    </row>
    <row r="24" spans="1:4" x14ac:dyDescent="0.25">
      <c r="A24" s="32" t="s">
        <v>61</v>
      </c>
      <c r="B24" s="32" t="s">
        <v>62</v>
      </c>
      <c r="C24" s="33">
        <v>-758</v>
      </c>
      <c r="D24" s="33">
        <v>-999</v>
      </c>
    </row>
    <row r="25" spans="1:4" x14ac:dyDescent="0.25">
      <c r="A25" s="32" t="s">
        <v>63</v>
      </c>
      <c r="B25" s="32" t="s">
        <v>64</v>
      </c>
      <c r="C25" s="33">
        <v>0</v>
      </c>
      <c r="D25" s="33">
        <v>-40</v>
      </c>
    </row>
    <row r="26" spans="1:4" x14ac:dyDescent="0.25">
      <c r="A26" s="32" t="s">
        <v>65</v>
      </c>
      <c r="B26" s="32" t="s">
        <v>66</v>
      </c>
      <c r="C26" s="33">
        <v>-224</v>
      </c>
      <c r="D26" s="33">
        <v>-204</v>
      </c>
    </row>
    <row r="27" spans="1:4" x14ac:dyDescent="0.25">
      <c r="A27" s="32"/>
      <c r="B27" s="32" t="s">
        <v>67</v>
      </c>
      <c r="C27" s="34">
        <f>C29+C28+C30</f>
        <v>-1001</v>
      </c>
      <c r="D27" s="34">
        <f>D28+D29+D30</f>
        <v>-1473</v>
      </c>
    </row>
    <row r="28" spans="1:4" x14ac:dyDescent="0.25">
      <c r="A28" s="32" t="s">
        <v>68</v>
      </c>
      <c r="B28" s="32" t="s">
        <v>69</v>
      </c>
      <c r="C28" s="33">
        <v>-13</v>
      </c>
      <c r="D28" s="33">
        <v>-25</v>
      </c>
    </row>
    <row r="29" spans="1:4" x14ac:dyDescent="0.25">
      <c r="A29" s="32" t="s">
        <v>70</v>
      </c>
      <c r="B29" s="32" t="s">
        <v>71</v>
      </c>
      <c r="C29" s="33">
        <v>-94</v>
      </c>
      <c r="D29" s="33">
        <v>-126</v>
      </c>
    </row>
    <row r="30" spans="1:4" x14ac:dyDescent="0.25">
      <c r="A30" s="32" t="s">
        <v>72</v>
      </c>
      <c r="B30" s="32" t="s">
        <v>73</v>
      </c>
      <c r="C30" s="33">
        <v>-894</v>
      </c>
      <c r="D30" s="33">
        <v>-1322</v>
      </c>
    </row>
    <row r="31" spans="1:4" x14ac:dyDescent="0.25">
      <c r="A31" s="32"/>
      <c r="B31" s="32" t="s">
        <v>74</v>
      </c>
      <c r="C31" s="33">
        <v>0</v>
      </c>
      <c r="D31" s="33">
        <v>0</v>
      </c>
    </row>
    <row r="32" spans="1:4" x14ac:dyDescent="0.25">
      <c r="A32" s="32" t="s">
        <v>75</v>
      </c>
      <c r="B32" s="32" t="s">
        <v>76</v>
      </c>
      <c r="C32" s="33">
        <v>544</v>
      </c>
      <c r="D32" s="33">
        <v>3517</v>
      </c>
    </row>
    <row r="33" spans="1:4" x14ac:dyDescent="0.25">
      <c r="A33" s="32"/>
      <c r="B33" s="32" t="s">
        <v>77</v>
      </c>
      <c r="C33" s="34">
        <v>6</v>
      </c>
      <c r="D33" s="34">
        <f>D34+D38</f>
        <v>-12</v>
      </c>
    </row>
    <row r="34" spans="1:4" x14ac:dyDescent="0.25">
      <c r="A34" s="32"/>
      <c r="B34" s="32" t="s">
        <v>78</v>
      </c>
      <c r="C34" s="34">
        <v>0</v>
      </c>
      <c r="D34" s="34">
        <f>D35+D36+D37</f>
        <v>0</v>
      </c>
    </row>
    <row r="35" spans="1:4" x14ac:dyDescent="0.25">
      <c r="A35" s="32" t="s">
        <v>79</v>
      </c>
      <c r="B35" s="32" t="s">
        <v>80</v>
      </c>
      <c r="C35" s="33">
        <v>0</v>
      </c>
      <c r="D35" s="33">
        <v>0</v>
      </c>
    </row>
    <row r="36" spans="1:4" x14ac:dyDescent="0.25">
      <c r="A36" s="32" t="s">
        <v>81</v>
      </c>
      <c r="B36" s="32" t="s">
        <v>82</v>
      </c>
      <c r="C36" s="33">
        <v>0</v>
      </c>
      <c r="D36" s="33">
        <v>0</v>
      </c>
    </row>
    <row r="37" spans="1:4" x14ac:dyDescent="0.25">
      <c r="A37" s="32" t="s">
        <v>83</v>
      </c>
      <c r="B37" s="32" t="s">
        <v>84</v>
      </c>
      <c r="C37" s="33">
        <v>0</v>
      </c>
      <c r="D37" s="33">
        <v>0</v>
      </c>
    </row>
    <row r="38" spans="1:4" x14ac:dyDescent="0.25">
      <c r="A38" s="32"/>
      <c r="B38" s="32" t="s">
        <v>85</v>
      </c>
      <c r="C38" s="34">
        <f>C39+C40+C41</f>
        <v>6</v>
      </c>
      <c r="D38" s="34">
        <f>D39+D40+D41</f>
        <v>-12</v>
      </c>
    </row>
    <row r="39" spans="1:4" x14ac:dyDescent="0.25">
      <c r="A39" s="32" t="s">
        <v>86</v>
      </c>
      <c r="B39" s="32" t="s">
        <v>80</v>
      </c>
      <c r="C39" s="33">
        <v>0</v>
      </c>
      <c r="D39" s="33">
        <v>0</v>
      </c>
    </row>
    <row r="40" spans="1:4" x14ac:dyDescent="0.25">
      <c r="A40" s="32" t="s">
        <v>87</v>
      </c>
      <c r="B40" s="32" t="s">
        <v>82</v>
      </c>
      <c r="C40" s="33">
        <v>6</v>
      </c>
      <c r="D40" s="33">
        <v>-12</v>
      </c>
    </row>
    <row r="41" spans="1:4" x14ac:dyDescent="0.25">
      <c r="A41" s="32" t="s">
        <v>88</v>
      </c>
      <c r="B41" s="32" t="s">
        <v>84</v>
      </c>
      <c r="C41" s="33">
        <v>0</v>
      </c>
      <c r="D41" s="33">
        <v>0</v>
      </c>
    </row>
    <row r="42" spans="1:4" x14ac:dyDescent="0.25">
      <c r="A42" s="32" t="s">
        <v>89</v>
      </c>
      <c r="B42" s="32" t="s">
        <v>90</v>
      </c>
      <c r="C42" s="33">
        <v>0</v>
      </c>
      <c r="D42" s="33">
        <v>0</v>
      </c>
    </row>
    <row r="43" spans="1:4" x14ac:dyDescent="0.25">
      <c r="A43" s="32" t="s">
        <v>89</v>
      </c>
      <c r="B43" s="32" t="s">
        <v>91</v>
      </c>
      <c r="C43" s="34">
        <f>C44+C45</f>
        <v>3</v>
      </c>
      <c r="D43" s="34">
        <f>D44+D45</f>
        <v>-193</v>
      </c>
    </row>
    <row r="44" spans="1:4" x14ac:dyDescent="0.25">
      <c r="A44" s="32" t="s">
        <v>92</v>
      </c>
      <c r="B44" s="32" t="s">
        <v>93</v>
      </c>
      <c r="C44" s="33">
        <v>-8</v>
      </c>
      <c r="D44" s="33">
        <v>-240</v>
      </c>
    </row>
    <row r="45" spans="1:4" x14ac:dyDescent="0.25">
      <c r="A45" s="32" t="s">
        <v>94</v>
      </c>
      <c r="B45" s="32" t="s">
        <v>95</v>
      </c>
      <c r="C45" s="33">
        <v>11</v>
      </c>
      <c r="D45" s="33">
        <v>47</v>
      </c>
    </row>
    <row r="46" spans="1:4" x14ac:dyDescent="0.25">
      <c r="A46" s="35"/>
      <c r="B46" s="35" t="s">
        <v>96</v>
      </c>
      <c r="C46" s="31">
        <f>C7+C10+C18+C22+C15+C27+C43+C33+C8+C32</f>
        <v>-7099</v>
      </c>
      <c r="D46" s="31">
        <f>D7+D8+D10+D15+D18+D22+D27+D33+D43+D32</f>
        <v>4100</v>
      </c>
    </row>
    <row r="47" spans="1:4" x14ac:dyDescent="0.25">
      <c r="A47" s="32"/>
      <c r="B47" s="32" t="s">
        <v>97</v>
      </c>
      <c r="C47" s="34">
        <f>C48+C49</f>
        <v>593</v>
      </c>
      <c r="D47" s="34">
        <f>D48+D49</f>
        <v>1939</v>
      </c>
    </row>
    <row r="48" spans="1:4" x14ac:dyDescent="0.25">
      <c r="A48" s="32" t="s">
        <v>98</v>
      </c>
      <c r="B48" s="32" t="s">
        <v>99</v>
      </c>
      <c r="C48" s="33">
        <v>0</v>
      </c>
      <c r="D48" s="33">
        <v>0</v>
      </c>
    </row>
    <row r="49" spans="1:4" x14ac:dyDescent="0.25">
      <c r="A49" s="32" t="s">
        <v>100</v>
      </c>
      <c r="B49" s="32" t="s">
        <v>101</v>
      </c>
      <c r="C49" s="33">
        <v>593</v>
      </c>
      <c r="D49" s="33">
        <v>1939</v>
      </c>
    </row>
    <row r="50" spans="1:4" x14ac:dyDescent="0.25">
      <c r="A50" s="32"/>
      <c r="B50" s="32" t="s">
        <v>102</v>
      </c>
      <c r="C50" s="34">
        <f>C52+C51+C53</f>
        <v>-9</v>
      </c>
      <c r="D50" s="34">
        <f>D51+D52+D53</f>
        <v>-1093</v>
      </c>
    </row>
    <row r="51" spans="1:4" ht="46.5" x14ac:dyDescent="0.25">
      <c r="A51" s="32" t="s">
        <v>103</v>
      </c>
      <c r="B51" s="32" t="s">
        <v>104</v>
      </c>
      <c r="C51" s="33">
        <v>0</v>
      </c>
      <c r="D51" s="33">
        <v>0</v>
      </c>
    </row>
    <row r="52" spans="1:4" ht="57.75" x14ac:dyDescent="0.25">
      <c r="A52" s="32" t="s">
        <v>105</v>
      </c>
      <c r="B52" s="32" t="s">
        <v>106</v>
      </c>
      <c r="C52" s="33">
        <v>-9</v>
      </c>
      <c r="D52" s="33">
        <v>-181</v>
      </c>
    </row>
    <row r="53" spans="1:4" x14ac:dyDescent="0.25">
      <c r="A53" s="32" t="s">
        <v>107</v>
      </c>
      <c r="B53" s="32" t="s">
        <v>108</v>
      </c>
      <c r="C53" s="33">
        <v>0</v>
      </c>
      <c r="D53" s="33">
        <v>-912</v>
      </c>
    </row>
    <row r="54" spans="1:4" x14ac:dyDescent="0.25">
      <c r="A54" s="32" t="s">
        <v>109</v>
      </c>
      <c r="B54" s="32" t="s">
        <v>110</v>
      </c>
      <c r="C54" s="33">
        <v>0</v>
      </c>
      <c r="D54" s="33">
        <v>0</v>
      </c>
    </row>
    <row r="55" spans="1:4" x14ac:dyDescent="0.25">
      <c r="A55" s="32" t="s">
        <v>111</v>
      </c>
      <c r="B55" s="32" t="s">
        <v>112</v>
      </c>
      <c r="C55" s="33">
        <v>0</v>
      </c>
      <c r="D55" s="33">
        <v>0</v>
      </c>
    </row>
    <row r="56" spans="1:4" ht="24" x14ac:dyDescent="0.25">
      <c r="A56" s="32" t="s">
        <v>113</v>
      </c>
      <c r="B56" s="32" t="s">
        <v>114</v>
      </c>
      <c r="C56" s="33">
        <v>0</v>
      </c>
      <c r="D56" s="33">
        <v>0</v>
      </c>
    </row>
    <row r="57" spans="1:4" x14ac:dyDescent="0.25">
      <c r="A57" s="32"/>
      <c r="B57" s="32" t="s">
        <v>115</v>
      </c>
      <c r="C57" s="33">
        <v>0</v>
      </c>
      <c r="D57" s="33">
        <v>0</v>
      </c>
    </row>
    <row r="58" spans="1:4" x14ac:dyDescent="0.25">
      <c r="A58" s="35"/>
      <c r="B58" s="35" t="s">
        <v>116</v>
      </c>
      <c r="C58" s="31">
        <f>C47+C50+C54+C55+C56+C57</f>
        <v>584</v>
      </c>
      <c r="D58" s="31">
        <f>D47+D50+D54+D55+D56+D57</f>
        <v>846</v>
      </c>
    </row>
    <row r="59" spans="1:4" x14ac:dyDescent="0.25">
      <c r="A59" s="35"/>
      <c r="B59" s="35" t="s">
        <v>117</v>
      </c>
      <c r="C59" s="31">
        <f>C46+C58</f>
        <v>-6515</v>
      </c>
      <c r="D59" s="31">
        <f>D46+D58</f>
        <v>4946</v>
      </c>
    </row>
    <row r="60" spans="1:4" x14ac:dyDescent="0.25">
      <c r="A60" s="32" t="s">
        <v>118</v>
      </c>
      <c r="B60" s="32" t="s">
        <v>119</v>
      </c>
      <c r="C60" s="33">
        <v>8</v>
      </c>
      <c r="D60" s="33">
        <v>-136</v>
      </c>
    </row>
    <row r="61" spans="1:4" ht="24" x14ac:dyDescent="0.25">
      <c r="A61" s="35"/>
      <c r="B61" s="35" t="s">
        <v>120</v>
      </c>
      <c r="C61" s="31">
        <f>C59+C60</f>
        <v>-6507</v>
      </c>
      <c r="D61" s="31">
        <f>D59+D60</f>
        <v>4810</v>
      </c>
    </row>
    <row r="62" spans="1:4" x14ac:dyDescent="0.25">
      <c r="A62" s="17"/>
      <c r="B62" s="18" t="s">
        <v>121</v>
      </c>
      <c r="C62" s="19" t="s">
        <v>26</v>
      </c>
      <c r="D62" s="19" t="s">
        <v>26</v>
      </c>
    </row>
    <row r="63" spans="1:4" x14ac:dyDescent="0.25">
      <c r="A63" s="32"/>
      <c r="B63" s="32" t="s">
        <v>122</v>
      </c>
      <c r="C63" s="33">
        <v>0</v>
      </c>
      <c r="D63" s="33">
        <v>0</v>
      </c>
    </row>
    <row r="64" spans="1:4" x14ac:dyDescent="0.25">
      <c r="A64" s="32"/>
      <c r="B64" s="32" t="s">
        <v>123</v>
      </c>
      <c r="C64" s="31">
        <f>C61</f>
        <v>-6507</v>
      </c>
      <c r="D64" s="31">
        <f>D61+D63</f>
        <v>4810</v>
      </c>
    </row>
    <row r="65" spans="1:4" x14ac:dyDescent="0.25">
      <c r="A65" s="36"/>
      <c r="B65" s="36"/>
      <c r="C65" s="36"/>
      <c r="D65" s="36"/>
    </row>
    <row r="66" spans="1:4" x14ac:dyDescent="0.25">
      <c r="A66" s="37"/>
      <c r="B66" s="36"/>
      <c r="C66" s="36"/>
      <c r="D66" s="36"/>
    </row>
    <row r="67" spans="1:4" x14ac:dyDescent="0.25">
      <c r="A67" s="36"/>
      <c r="B67" s="36"/>
      <c r="C67" s="36"/>
      <c r="D67" s="36"/>
    </row>
    <row r="68" spans="1:4" x14ac:dyDescent="0.25">
      <c r="A68" s="36"/>
      <c r="B68" s="36"/>
      <c r="C68" s="36"/>
      <c r="D68" s="36"/>
    </row>
    <row r="69" spans="1:4" x14ac:dyDescent="0.25">
      <c r="A69" s="36"/>
      <c r="B69" s="36"/>
      <c r="C69" s="36"/>
      <c r="D69" s="36"/>
    </row>
    <row r="70" spans="1:4" x14ac:dyDescent="0.25">
      <c r="A70" s="36"/>
      <c r="B70" s="36"/>
      <c r="C70" s="36"/>
      <c r="D70" s="36"/>
    </row>
    <row r="71" spans="1:4" x14ac:dyDescent="0.25">
      <c r="A71" s="36"/>
      <c r="B71" s="36"/>
      <c r="C71" s="36"/>
      <c r="D71" s="36"/>
    </row>
    <row r="72" spans="1:4" x14ac:dyDescent="0.25">
      <c r="A72" s="36"/>
      <c r="B72" s="36"/>
      <c r="C72" s="36"/>
      <c r="D72" s="36"/>
    </row>
    <row r="73" spans="1:4" x14ac:dyDescent="0.25">
      <c r="A73" s="36"/>
      <c r="B73" s="36"/>
      <c r="C73" s="36"/>
      <c r="D73" s="36"/>
    </row>
    <row r="74" spans="1:4" x14ac:dyDescent="0.25">
      <c r="A74" s="36"/>
      <c r="B74" s="36"/>
      <c r="C74" s="36"/>
      <c r="D74" s="36"/>
    </row>
    <row r="75" spans="1:4" x14ac:dyDescent="0.25">
      <c r="A75" s="36"/>
      <c r="B75" s="36"/>
      <c r="C75" s="36"/>
      <c r="D75" s="36"/>
    </row>
    <row r="76" spans="1:4" x14ac:dyDescent="0.25">
      <c r="A76" s="36"/>
      <c r="B76" s="36"/>
      <c r="C76" s="36"/>
      <c r="D76" s="36"/>
    </row>
    <row r="77" spans="1:4" x14ac:dyDescent="0.25">
      <c r="A77" s="36"/>
      <c r="B77" s="36"/>
      <c r="C77" s="36"/>
      <c r="D77" s="36"/>
    </row>
    <row r="78" spans="1:4" x14ac:dyDescent="0.25">
      <c r="A78" s="36"/>
      <c r="B78" s="36"/>
      <c r="C78" s="36"/>
      <c r="D78" s="36"/>
    </row>
    <row r="79" spans="1:4" x14ac:dyDescent="0.25">
      <c r="A79" s="36"/>
      <c r="B79" s="36"/>
      <c r="C79" s="36"/>
      <c r="D79" s="36"/>
    </row>
    <row r="80" spans="1:4" x14ac:dyDescent="0.25">
      <c r="A80" s="36"/>
      <c r="B80" s="36"/>
      <c r="C80" s="36"/>
      <c r="D80" s="36"/>
    </row>
    <row r="81" spans="1:4" x14ac:dyDescent="0.25">
      <c r="A81" s="36"/>
      <c r="B81" s="36"/>
      <c r="C81" s="36"/>
      <c r="D81" s="36"/>
    </row>
    <row r="82" spans="1:4" x14ac:dyDescent="0.25">
      <c r="A82" s="36"/>
      <c r="B82" s="36"/>
      <c r="C82" s="36"/>
      <c r="D82" s="36"/>
    </row>
    <row r="83" spans="1:4" x14ac:dyDescent="0.25">
      <c r="A83" s="36"/>
      <c r="B83" s="36"/>
      <c r="C83" s="36"/>
      <c r="D83" s="36"/>
    </row>
    <row r="84" spans="1:4" x14ac:dyDescent="0.25">
      <c r="A84" s="36"/>
      <c r="B84" s="36"/>
      <c r="C84" s="36"/>
      <c r="D84" s="36"/>
    </row>
    <row r="85" spans="1:4" x14ac:dyDescent="0.25">
      <c r="A85" s="36"/>
      <c r="B85" s="36"/>
      <c r="C85" s="36"/>
      <c r="D85" s="36"/>
    </row>
    <row r="86" spans="1:4" x14ac:dyDescent="0.25">
      <c r="A86" s="36"/>
      <c r="B86" s="36"/>
      <c r="C86" s="36"/>
      <c r="D86" s="36"/>
    </row>
    <row r="87" spans="1:4" x14ac:dyDescent="0.25">
      <c r="A87" s="36"/>
      <c r="B87" s="36"/>
      <c r="C87" s="36"/>
      <c r="D87" s="36"/>
    </row>
    <row r="88" spans="1:4" x14ac:dyDescent="0.25">
      <c r="A88" s="36"/>
      <c r="B88" s="36"/>
      <c r="C88" s="36"/>
      <c r="D88" s="36"/>
    </row>
    <row r="89" spans="1:4" x14ac:dyDescent="0.25">
      <c r="A89" s="36"/>
      <c r="B89" s="36"/>
      <c r="C89" s="36"/>
      <c r="D89" s="36"/>
    </row>
    <row r="90" spans="1:4" x14ac:dyDescent="0.25">
      <c r="A90" s="36"/>
      <c r="B90" s="36"/>
      <c r="C90" s="36"/>
      <c r="D90" s="36"/>
    </row>
    <row r="91" spans="1:4" x14ac:dyDescent="0.25">
      <c r="A91" s="36"/>
      <c r="B91" s="36"/>
      <c r="C91" s="36"/>
      <c r="D91" s="36"/>
    </row>
    <row r="92" spans="1:4" x14ac:dyDescent="0.25">
      <c r="A92" s="36"/>
      <c r="B92" s="36"/>
      <c r="C92" s="36"/>
      <c r="D92" s="36"/>
    </row>
    <row r="93" spans="1:4" x14ac:dyDescent="0.25">
      <c r="A93" s="36"/>
      <c r="B93" s="36"/>
      <c r="C93" s="36"/>
      <c r="D93" s="36"/>
    </row>
    <row r="94" spans="1:4" x14ac:dyDescent="0.25">
      <c r="A94" s="36"/>
      <c r="B94" s="36"/>
      <c r="C94" s="36"/>
      <c r="D94" s="36"/>
    </row>
    <row r="95" spans="1:4" x14ac:dyDescent="0.25">
      <c r="A95" s="36"/>
      <c r="B95" s="36"/>
      <c r="C95" s="36"/>
      <c r="D95" s="36"/>
    </row>
    <row r="96" spans="1:4" x14ac:dyDescent="0.25">
      <c r="A96" s="36"/>
      <c r="B96" s="36"/>
      <c r="C96" s="36"/>
      <c r="D96" s="36"/>
    </row>
    <row r="97" spans="1:4" x14ac:dyDescent="0.25">
      <c r="A97" s="36"/>
      <c r="B97" s="36"/>
      <c r="C97" s="36"/>
      <c r="D97" s="36"/>
    </row>
    <row r="98" spans="1:4" x14ac:dyDescent="0.25">
      <c r="A98" s="36"/>
      <c r="B98" s="36"/>
      <c r="C98" s="36"/>
      <c r="D98" s="36"/>
    </row>
    <row r="99" spans="1:4" x14ac:dyDescent="0.25">
      <c r="A99" s="36"/>
      <c r="B99" s="36"/>
      <c r="C99" s="36"/>
      <c r="D99" s="36"/>
    </row>
  </sheetData>
  <mergeCells count="4">
    <mergeCell ref="A1:D1"/>
    <mergeCell ref="A2:D2"/>
    <mergeCell ref="A3:D3"/>
    <mergeCell ref="A4:D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workbookViewId="0">
      <selection sqref="A1:D1"/>
    </sheetView>
  </sheetViews>
  <sheetFormatPr baseColWidth="10" defaultColWidth="9.140625" defaultRowHeight="15" x14ac:dyDescent="0.25"/>
  <cols>
    <col min="1" max="1" width="17.85546875" style="10" customWidth="1"/>
    <col min="2" max="2" width="50.7109375" style="10" customWidth="1"/>
    <col min="3" max="4" width="15.42578125" style="10" customWidth="1"/>
    <col min="5" max="16384" width="9.140625" style="10"/>
  </cols>
  <sheetData>
    <row r="1" spans="1:4" s="9" customFormat="1" ht="73.5" customHeight="1" thickBot="1" x14ac:dyDescent="0.3">
      <c r="A1" s="101" t="s">
        <v>24</v>
      </c>
      <c r="B1" s="102"/>
      <c r="C1" s="102"/>
      <c r="D1" s="103"/>
    </row>
    <row r="2" spans="1:4" s="9" customFormat="1" ht="19.5" customHeight="1" thickBot="1" x14ac:dyDescent="0.3">
      <c r="A2" s="104"/>
      <c r="B2" s="105"/>
      <c r="C2" s="105"/>
      <c r="D2" s="106"/>
    </row>
    <row r="3" spans="1:4" s="9" customFormat="1" ht="19.5" customHeight="1" thickBot="1" x14ac:dyDescent="0.3">
      <c r="A3" s="107"/>
      <c r="B3" s="108"/>
      <c r="C3" s="108"/>
      <c r="D3" s="108"/>
    </row>
    <row r="4" spans="1:4" ht="19.5" customHeight="1" thickBot="1" x14ac:dyDescent="0.3">
      <c r="A4" s="109" t="s">
        <v>25</v>
      </c>
      <c r="B4" s="109"/>
      <c r="C4" s="109"/>
      <c r="D4" s="109"/>
    </row>
    <row r="5" spans="1:4" ht="15.75" thickBot="1" x14ac:dyDescent="0.3">
      <c r="A5" s="30" t="s">
        <v>26</v>
      </c>
      <c r="B5" s="30" t="s">
        <v>27</v>
      </c>
      <c r="C5" s="30" t="s">
        <v>28</v>
      </c>
      <c r="D5" s="30" t="s">
        <v>29</v>
      </c>
    </row>
    <row r="6" spans="1:4" x14ac:dyDescent="0.25">
      <c r="A6" s="17"/>
      <c r="B6" s="18" t="s">
        <v>30</v>
      </c>
      <c r="C6" s="31">
        <v>-4994</v>
      </c>
      <c r="D6" s="31">
        <v>-903</v>
      </c>
    </row>
    <row r="7" spans="1:4" ht="46.5" x14ac:dyDescent="0.25">
      <c r="A7" s="32" t="s">
        <v>31</v>
      </c>
      <c r="B7" s="32" t="s">
        <v>32</v>
      </c>
      <c r="C7" s="44">
        <v>4372</v>
      </c>
      <c r="D7" s="44">
        <v>6741</v>
      </c>
    </row>
    <row r="8" spans="1:4" ht="24" x14ac:dyDescent="0.25">
      <c r="A8" s="32" t="s">
        <v>33</v>
      </c>
      <c r="B8" s="32" t="s">
        <v>34</v>
      </c>
      <c r="C8" s="33">
        <v>0</v>
      </c>
      <c r="D8" s="33">
        <v>0</v>
      </c>
    </row>
    <row r="9" spans="1:4" x14ac:dyDescent="0.25">
      <c r="A9" s="32" t="s">
        <v>35</v>
      </c>
      <c r="B9" s="32" t="s">
        <v>36</v>
      </c>
      <c r="C9" s="33">
        <v>0</v>
      </c>
      <c r="D9" s="33">
        <v>0</v>
      </c>
    </row>
    <row r="10" spans="1:4" x14ac:dyDescent="0.25">
      <c r="A10" s="32"/>
      <c r="B10" s="32" t="s">
        <v>37</v>
      </c>
      <c r="C10" s="34">
        <v>-5156</v>
      </c>
      <c r="D10" s="34">
        <v>-6908</v>
      </c>
    </row>
    <row r="11" spans="1:4" ht="24" x14ac:dyDescent="0.25">
      <c r="A11" s="32" t="s">
        <v>38</v>
      </c>
      <c r="B11" s="32" t="s">
        <v>39</v>
      </c>
      <c r="C11" s="44">
        <v>-5065</v>
      </c>
      <c r="D11" s="44">
        <v>-6838</v>
      </c>
    </row>
    <row r="12" spans="1:4" ht="46.5" x14ac:dyDescent="0.25">
      <c r="A12" s="32" t="s">
        <v>40</v>
      </c>
      <c r="B12" s="32" t="s">
        <v>41</v>
      </c>
      <c r="C12" s="44">
        <v>-3</v>
      </c>
      <c r="D12" s="44">
        <v>0</v>
      </c>
    </row>
    <row r="13" spans="1:4" x14ac:dyDescent="0.25">
      <c r="A13" s="32" t="s">
        <v>42</v>
      </c>
      <c r="B13" s="32" t="s">
        <v>43</v>
      </c>
      <c r="C13" s="44">
        <v>-88</v>
      </c>
      <c r="D13" s="44">
        <v>-132</v>
      </c>
    </row>
    <row r="14" spans="1:4" ht="35.25" x14ac:dyDescent="0.25">
      <c r="A14" s="32" t="s">
        <v>44</v>
      </c>
      <c r="B14" s="32" t="s">
        <v>45</v>
      </c>
      <c r="C14" s="44">
        <v>0</v>
      </c>
      <c r="D14" s="44">
        <v>62</v>
      </c>
    </row>
    <row r="15" spans="1:4" x14ac:dyDescent="0.25">
      <c r="A15" s="32"/>
      <c r="B15" s="32" t="s">
        <v>46</v>
      </c>
      <c r="C15" s="34">
        <v>57540</v>
      </c>
      <c r="D15" s="34">
        <v>75667</v>
      </c>
    </row>
    <row r="16" spans="1:4" x14ac:dyDescent="0.25">
      <c r="A16" s="32" t="s">
        <v>47</v>
      </c>
      <c r="B16" s="32" t="s">
        <v>48</v>
      </c>
      <c r="C16" s="44">
        <v>165</v>
      </c>
      <c r="D16" s="44">
        <v>2349</v>
      </c>
    </row>
    <row r="17" spans="1:4" ht="24" x14ac:dyDescent="0.25">
      <c r="A17" s="32" t="s">
        <v>49</v>
      </c>
      <c r="B17" s="32" t="s">
        <v>50</v>
      </c>
      <c r="C17" s="44">
        <v>57375</v>
      </c>
      <c r="D17" s="44">
        <v>73318</v>
      </c>
    </row>
    <row r="18" spans="1:4" x14ac:dyDescent="0.25">
      <c r="A18" s="32"/>
      <c r="B18" s="32" t="s">
        <v>51</v>
      </c>
      <c r="C18" s="34">
        <v>-24578</v>
      </c>
      <c r="D18" s="34">
        <v>-32568</v>
      </c>
    </row>
    <row r="19" spans="1:4" ht="24" x14ac:dyDescent="0.25">
      <c r="A19" s="32" t="s">
        <v>52</v>
      </c>
      <c r="B19" s="32" t="s">
        <v>53</v>
      </c>
      <c r="C19" s="33">
        <v>-18753</v>
      </c>
      <c r="D19" s="33">
        <v>-24629</v>
      </c>
    </row>
    <row r="20" spans="1:4" ht="24" x14ac:dyDescent="0.25">
      <c r="A20" s="32" t="s">
        <v>54</v>
      </c>
      <c r="B20" s="32" t="s">
        <v>55</v>
      </c>
      <c r="C20" s="33">
        <v>-5825</v>
      </c>
      <c r="D20" s="33">
        <v>-7939</v>
      </c>
    </row>
    <row r="21" spans="1:4" ht="24" x14ac:dyDescent="0.25">
      <c r="A21" s="32" t="s">
        <v>56</v>
      </c>
      <c r="B21" s="32" t="s">
        <v>57</v>
      </c>
      <c r="C21" s="33">
        <v>0</v>
      </c>
      <c r="D21" s="33">
        <v>0</v>
      </c>
    </row>
    <row r="22" spans="1:4" x14ac:dyDescent="0.25">
      <c r="A22" s="32"/>
      <c r="B22" s="32" t="s">
        <v>58</v>
      </c>
      <c r="C22" s="34">
        <v>-34108</v>
      </c>
      <c r="D22" s="34">
        <v>-41518</v>
      </c>
    </row>
    <row r="23" spans="1:4" ht="57.75" x14ac:dyDescent="0.25">
      <c r="A23" s="32" t="s">
        <v>59</v>
      </c>
      <c r="B23" s="32" t="s">
        <v>60</v>
      </c>
      <c r="C23" s="33">
        <v>-33915</v>
      </c>
      <c r="D23" s="33">
        <v>-41994</v>
      </c>
    </row>
    <row r="24" spans="1:4" ht="24" x14ac:dyDescent="0.25">
      <c r="A24" s="32" t="s">
        <v>61</v>
      </c>
      <c r="B24" s="32" t="s">
        <v>62</v>
      </c>
      <c r="C24" s="33">
        <v>-193</v>
      </c>
      <c r="D24" s="33">
        <v>476</v>
      </c>
    </row>
    <row r="25" spans="1:4" ht="24" x14ac:dyDescent="0.25">
      <c r="A25" s="32" t="s">
        <v>63</v>
      </c>
      <c r="B25" s="32" t="s">
        <v>64</v>
      </c>
      <c r="C25" s="33">
        <v>0</v>
      </c>
      <c r="D25" s="33">
        <v>0</v>
      </c>
    </row>
    <row r="26" spans="1:4" x14ac:dyDescent="0.25">
      <c r="A26" s="32" t="s">
        <v>65</v>
      </c>
      <c r="B26" s="32" t="s">
        <v>66</v>
      </c>
      <c r="C26" s="33">
        <v>0</v>
      </c>
      <c r="D26" s="33">
        <v>0</v>
      </c>
    </row>
    <row r="27" spans="1:4" x14ac:dyDescent="0.25">
      <c r="A27" s="32"/>
      <c r="B27" s="32" t="s">
        <v>67</v>
      </c>
      <c r="C27" s="34">
        <v>-1570</v>
      </c>
      <c r="D27" s="34">
        <v>-1720</v>
      </c>
    </row>
    <row r="28" spans="1:4" x14ac:dyDescent="0.25">
      <c r="A28" s="32" t="s">
        <v>68</v>
      </c>
      <c r="B28" s="32" t="s">
        <v>69</v>
      </c>
      <c r="C28" s="33">
        <v>-197</v>
      </c>
      <c r="D28" s="33">
        <v>-274</v>
      </c>
    </row>
    <row r="29" spans="1:4" x14ac:dyDescent="0.25">
      <c r="A29" s="32" t="s">
        <v>70</v>
      </c>
      <c r="B29" s="32" t="s">
        <v>71</v>
      </c>
      <c r="C29" s="33">
        <v>-1373</v>
      </c>
      <c r="D29" s="33">
        <v>-1446</v>
      </c>
    </row>
    <row r="30" spans="1:4" x14ac:dyDescent="0.25">
      <c r="A30" s="32" t="s">
        <v>72</v>
      </c>
      <c r="B30" s="32" t="s">
        <v>73</v>
      </c>
      <c r="C30" s="33">
        <v>0</v>
      </c>
      <c r="D30" s="33">
        <v>0</v>
      </c>
    </row>
    <row r="31" spans="1:4" ht="24" x14ac:dyDescent="0.25">
      <c r="A31" s="32"/>
      <c r="B31" s="32" t="s">
        <v>74</v>
      </c>
      <c r="C31" s="33">
        <v>0</v>
      </c>
      <c r="D31" s="33">
        <v>0</v>
      </c>
    </row>
    <row r="32" spans="1:4" ht="24" x14ac:dyDescent="0.25">
      <c r="A32" s="32" t="s">
        <v>75</v>
      </c>
      <c r="B32" s="32" t="s">
        <v>76</v>
      </c>
      <c r="C32" s="33">
        <v>0</v>
      </c>
      <c r="D32" s="33">
        <v>0</v>
      </c>
    </row>
    <row r="33" spans="1:4" s="12" customFormat="1" ht="24" x14ac:dyDescent="0.25">
      <c r="A33" s="45"/>
      <c r="B33" s="45" t="s">
        <v>77</v>
      </c>
      <c r="C33" s="46">
        <v>0</v>
      </c>
      <c r="D33" s="46">
        <v>0</v>
      </c>
    </row>
    <row r="34" spans="1:4" s="12" customFormat="1" x14ac:dyDescent="0.25">
      <c r="A34" s="45"/>
      <c r="B34" s="45" t="s">
        <v>78</v>
      </c>
      <c r="C34" s="46">
        <v>0</v>
      </c>
      <c r="D34" s="46">
        <v>0</v>
      </c>
    </row>
    <row r="35" spans="1:4" s="13" customFormat="1" x14ac:dyDescent="0.25">
      <c r="A35" s="32" t="s">
        <v>79</v>
      </c>
      <c r="B35" s="32" t="s">
        <v>80</v>
      </c>
      <c r="C35" s="33">
        <v>0</v>
      </c>
      <c r="D35" s="33">
        <v>0</v>
      </c>
    </row>
    <row r="36" spans="1:4" s="13" customFormat="1" x14ac:dyDescent="0.25">
      <c r="A36" s="32" t="s">
        <v>81</v>
      </c>
      <c r="B36" s="32" t="s">
        <v>82</v>
      </c>
      <c r="C36" s="33">
        <v>0</v>
      </c>
      <c r="D36" s="33">
        <v>0</v>
      </c>
    </row>
    <row r="37" spans="1:4" x14ac:dyDescent="0.25">
      <c r="A37" s="32" t="s">
        <v>83</v>
      </c>
      <c r="B37" s="32" t="s">
        <v>84</v>
      </c>
      <c r="C37" s="33">
        <v>0</v>
      </c>
      <c r="D37" s="33">
        <v>0</v>
      </c>
    </row>
    <row r="38" spans="1:4" x14ac:dyDescent="0.25">
      <c r="A38" s="32"/>
      <c r="B38" s="32" t="s">
        <v>85</v>
      </c>
      <c r="C38" s="34">
        <v>0</v>
      </c>
      <c r="D38" s="34">
        <v>0</v>
      </c>
    </row>
    <row r="39" spans="1:4" x14ac:dyDescent="0.25">
      <c r="A39" s="32" t="s">
        <v>86</v>
      </c>
      <c r="B39" s="32" t="s">
        <v>80</v>
      </c>
      <c r="C39" s="33">
        <v>0</v>
      </c>
      <c r="D39" s="33">
        <v>0</v>
      </c>
    </row>
    <row r="40" spans="1:4" x14ac:dyDescent="0.25">
      <c r="A40" s="32" t="s">
        <v>87</v>
      </c>
      <c r="B40" s="32" t="s">
        <v>82</v>
      </c>
      <c r="C40" s="33">
        <v>0</v>
      </c>
      <c r="D40" s="33">
        <v>0</v>
      </c>
    </row>
    <row r="41" spans="1:4" x14ac:dyDescent="0.25">
      <c r="A41" s="32" t="s">
        <v>88</v>
      </c>
      <c r="B41" s="32" t="s">
        <v>84</v>
      </c>
      <c r="C41" s="33">
        <v>0</v>
      </c>
      <c r="D41" s="33">
        <v>0</v>
      </c>
    </row>
    <row r="42" spans="1:4" x14ac:dyDescent="0.25">
      <c r="A42" s="32" t="s">
        <v>89</v>
      </c>
      <c r="B42" s="32" t="s">
        <v>90</v>
      </c>
      <c r="C42" s="33">
        <v>0</v>
      </c>
      <c r="D42" s="33">
        <v>0</v>
      </c>
    </row>
    <row r="43" spans="1:4" x14ac:dyDescent="0.25">
      <c r="A43" s="32" t="s">
        <v>89</v>
      </c>
      <c r="B43" s="32" t="s">
        <v>91</v>
      </c>
      <c r="C43" s="34">
        <v>-837</v>
      </c>
      <c r="D43" s="34">
        <v>0</v>
      </c>
    </row>
    <row r="44" spans="1:4" x14ac:dyDescent="0.25">
      <c r="A44" s="32" t="s">
        <v>92</v>
      </c>
      <c r="B44" s="32" t="s">
        <v>93</v>
      </c>
      <c r="C44" s="33">
        <v>-837</v>
      </c>
      <c r="D44" s="33">
        <v>0</v>
      </c>
    </row>
    <row r="45" spans="1:4" x14ac:dyDescent="0.25">
      <c r="A45" s="32" t="s">
        <v>94</v>
      </c>
      <c r="B45" s="32" t="s">
        <v>95</v>
      </c>
      <c r="C45" s="33">
        <v>0</v>
      </c>
      <c r="D45" s="33">
        <v>0</v>
      </c>
    </row>
    <row r="46" spans="1:4" ht="24" x14ac:dyDescent="0.25">
      <c r="A46" s="35"/>
      <c r="B46" s="35" t="s">
        <v>96</v>
      </c>
      <c r="C46" s="31">
        <v>-4337</v>
      </c>
      <c r="D46" s="31">
        <v>-306</v>
      </c>
    </row>
    <row r="47" spans="1:4" x14ac:dyDescent="0.25">
      <c r="A47" s="32"/>
      <c r="B47" s="32" t="s">
        <v>97</v>
      </c>
      <c r="C47" s="34">
        <v>0</v>
      </c>
      <c r="D47" s="34">
        <v>1</v>
      </c>
    </row>
    <row r="48" spans="1:4" x14ac:dyDescent="0.25">
      <c r="A48" s="32" t="s">
        <v>98</v>
      </c>
      <c r="B48" s="32" t="s">
        <v>99</v>
      </c>
      <c r="C48" s="33">
        <v>0</v>
      </c>
      <c r="D48" s="33">
        <v>0</v>
      </c>
    </row>
    <row r="49" spans="1:4" ht="24" x14ac:dyDescent="0.25">
      <c r="A49" s="32" t="s">
        <v>100</v>
      </c>
      <c r="B49" s="32" t="s">
        <v>101</v>
      </c>
      <c r="C49" s="33">
        <v>0</v>
      </c>
      <c r="D49" s="33">
        <v>1</v>
      </c>
    </row>
    <row r="50" spans="1:4" x14ac:dyDescent="0.25">
      <c r="A50" s="32"/>
      <c r="B50" s="32" t="s">
        <v>102</v>
      </c>
      <c r="C50" s="34">
        <v>-634</v>
      </c>
      <c r="D50" s="34">
        <v>-567</v>
      </c>
    </row>
    <row r="51" spans="1:4" ht="69" x14ac:dyDescent="0.25">
      <c r="A51" s="32" t="s">
        <v>103</v>
      </c>
      <c r="B51" s="32" t="s">
        <v>104</v>
      </c>
      <c r="C51" s="33">
        <v>0</v>
      </c>
      <c r="D51" s="33">
        <v>0</v>
      </c>
    </row>
    <row r="52" spans="1:4" ht="80.25" x14ac:dyDescent="0.25">
      <c r="A52" s="32" t="s">
        <v>105</v>
      </c>
      <c r="B52" s="32" t="s">
        <v>106</v>
      </c>
      <c r="C52" s="33">
        <v>-634</v>
      </c>
      <c r="D52" s="33">
        <v>-567</v>
      </c>
    </row>
    <row r="53" spans="1:4" x14ac:dyDescent="0.25">
      <c r="A53" s="32" t="s">
        <v>107</v>
      </c>
      <c r="B53" s="32" t="s">
        <v>108</v>
      </c>
      <c r="C53" s="33">
        <v>0</v>
      </c>
      <c r="D53" s="33">
        <v>0</v>
      </c>
    </row>
    <row r="54" spans="1:4" ht="24" x14ac:dyDescent="0.25">
      <c r="A54" s="32" t="s">
        <v>109</v>
      </c>
      <c r="B54" s="32" t="s">
        <v>110</v>
      </c>
      <c r="C54" s="33">
        <v>0</v>
      </c>
      <c r="D54" s="33">
        <v>0</v>
      </c>
    </row>
    <row r="55" spans="1:4" x14ac:dyDescent="0.25">
      <c r="A55" s="32" t="s">
        <v>111</v>
      </c>
      <c r="B55" s="32" t="s">
        <v>112</v>
      </c>
      <c r="C55" s="33">
        <v>-23</v>
      </c>
      <c r="D55" s="33">
        <v>-31</v>
      </c>
    </row>
    <row r="56" spans="1:4" ht="46.5" x14ac:dyDescent="0.25">
      <c r="A56" s="32" t="s">
        <v>113</v>
      </c>
      <c r="B56" s="32" t="s">
        <v>114</v>
      </c>
      <c r="C56" s="33">
        <v>0</v>
      </c>
      <c r="D56" s="33">
        <v>0</v>
      </c>
    </row>
    <row r="57" spans="1:4" x14ac:dyDescent="0.25">
      <c r="A57" s="32"/>
      <c r="B57" s="32" t="s">
        <v>115</v>
      </c>
      <c r="C57" s="33">
        <v>0</v>
      </c>
      <c r="D57" s="33">
        <v>0</v>
      </c>
    </row>
    <row r="58" spans="1:4" ht="24" x14ac:dyDescent="0.25">
      <c r="A58" s="35"/>
      <c r="B58" s="35" t="s">
        <v>116</v>
      </c>
      <c r="C58" s="31">
        <v>-657</v>
      </c>
      <c r="D58" s="31">
        <v>-597</v>
      </c>
    </row>
    <row r="59" spans="1:4" ht="24" x14ac:dyDescent="0.25">
      <c r="A59" s="35"/>
      <c r="B59" s="35" t="s">
        <v>117</v>
      </c>
      <c r="C59" s="31">
        <v>-4994</v>
      </c>
      <c r="D59" s="31">
        <v>-903</v>
      </c>
    </row>
    <row r="60" spans="1:4" ht="24" x14ac:dyDescent="0.25">
      <c r="A60" s="32" t="s">
        <v>118</v>
      </c>
      <c r="B60" s="32" t="s">
        <v>119</v>
      </c>
      <c r="C60" s="33">
        <v>0</v>
      </c>
      <c r="D60" s="33">
        <v>0</v>
      </c>
    </row>
    <row r="61" spans="1:4" ht="24" x14ac:dyDescent="0.25">
      <c r="A61" s="35"/>
      <c r="B61" s="35" t="s">
        <v>120</v>
      </c>
      <c r="C61" s="31">
        <v>-4994</v>
      </c>
      <c r="D61" s="31">
        <v>-903</v>
      </c>
    </row>
    <row r="62" spans="1:4" x14ac:dyDescent="0.25">
      <c r="A62" s="17"/>
      <c r="B62" s="18" t="s">
        <v>121</v>
      </c>
      <c r="C62" s="19" t="s">
        <v>26</v>
      </c>
      <c r="D62" s="19" t="s">
        <v>26</v>
      </c>
    </row>
    <row r="63" spans="1:4" ht="24" x14ac:dyDescent="0.25">
      <c r="A63" s="32"/>
      <c r="B63" s="32" t="s">
        <v>122</v>
      </c>
      <c r="C63" s="33">
        <v>0</v>
      </c>
      <c r="D63" s="33">
        <v>0</v>
      </c>
    </row>
    <row r="64" spans="1:4" x14ac:dyDescent="0.25">
      <c r="A64" s="32"/>
      <c r="B64" s="32" t="s">
        <v>123</v>
      </c>
      <c r="C64" s="31">
        <v>-4994</v>
      </c>
      <c r="D64" s="31">
        <v>-903</v>
      </c>
    </row>
    <row r="65" spans="1:4" x14ac:dyDescent="0.25">
      <c r="A65" s="36"/>
      <c r="B65" s="36"/>
      <c r="C65" s="36"/>
      <c r="D65" s="36"/>
    </row>
    <row r="66" spans="1:4" x14ac:dyDescent="0.25">
      <c r="A66" s="37" t="s">
        <v>124</v>
      </c>
      <c r="B66" s="36"/>
      <c r="C66" s="36"/>
      <c r="D66" s="36"/>
    </row>
  </sheetData>
  <mergeCells count="4">
    <mergeCell ref="A1:D1"/>
    <mergeCell ref="A2:D2"/>
    <mergeCell ref="A3:D3"/>
    <mergeCell ref="A4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workbookViewId="0">
      <selection sqref="A1:D1"/>
    </sheetView>
  </sheetViews>
  <sheetFormatPr baseColWidth="10" defaultColWidth="8.85546875" defaultRowHeight="15" x14ac:dyDescent="0.25"/>
  <cols>
    <col min="1" max="1" width="40.7109375" customWidth="1" collapsed="1"/>
    <col min="2" max="2" width="85.7109375" customWidth="1" collapsed="1"/>
    <col min="3" max="4" width="16.7109375" customWidth="1" collapsed="1"/>
    <col min="5" max="5" width="13.5703125" customWidth="1" collapsed="1"/>
  </cols>
  <sheetData>
    <row r="1" spans="1:4" s="8" customFormat="1" ht="39.75" customHeight="1" thickBot="1" x14ac:dyDescent="0.3">
      <c r="A1" s="92" t="s">
        <v>24</v>
      </c>
      <c r="B1" s="93"/>
      <c r="C1" s="93"/>
      <c r="D1" s="94"/>
    </row>
    <row r="2" spans="1:4" s="8" customFormat="1" ht="19.5" customHeight="1" thickBot="1" x14ac:dyDescent="0.3">
      <c r="A2" s="95"/>
      <c r="B2" s="96"/>
      <c r="C2" s="96"/>
      <c r="D2" s="97"/>
    </row>
    <row r="3" spans="1:4" s="8" customFormat="1" ht="19.5" customHeight="1" thickBot="1" x14ac:dyDescent="0.3">
      <c r="A3" s="98"/>
      <c r="B3" s="99"/>
      <c r="C3" s="99"/>
      <c r="D3" s="99"/>
    </row>
    <row r="4" spans="1:4" ht="19.5" customHeight="1" thickBot="1" x14ac:dyDescent="0.3">
      <c r="A4" s="100" t="s">
        <v>25</v>
      </c>
      <c r="B4" s="100"/>
      <c r="C4" s="100"/>
      <c r="D4" s="100"/>
    </row>
    <row r="5" spans="1:4" ht="15.75" thickBot="1" x14ac:dyDescent="0.3">
      <c r="A5" s="15" t="s">
        <v>26</v>
      </c>
      <c r="B5" s="16" t="s">
        <v>27</v>
      </c>
      <c r="C5" s="16" t="s">
        <v>28</v>
      </c>
      <c r="D5" s="16" t="s">
        <v>29</v>
      </c>
    </row>
    <row r="6" spans="1:4" x14ac:dyDescent="0.25">
      <c r="A6" s="17"/>
      <c r="B6" s="18" t="s">
        <v>30</v>
      </c>
      <c r="C6" s="19"/>
      <c r="D6" s="19"/>
    </row>
    <row r="7" spans="1:4" ht="22.5" x14ac:dyDescent="0.25">
      <c r="A7" s="20" t="s">
        <v>31</v>
      </c>
      <c r="B7" s="20" t="s">
        <v>32</v>
      </c>
      <c r="C7" s="21"/>
      <c r="D7" s="21"/>
    </row>
    <row r="8" spans="1:4" x14ac:dyDescent="0.25">
      <c r="A8" s="20" t="s">
        <v>33</v>
      </c>
      <c r="B8" s="20" t="s">
        <v>34</v>
      </c>
      <c r="C8" s="21"/>
      <c r="D8" s="21"/>
    </row>
    <row r="9" spans="1:4" x14ac:dyDescent="0.25">
      <c r="A9" s="20" t="s">
        <v>35</v>
      </c>
      <c r="B9" s="20" t="s">
        <v>36</v>
      </c>
      <c r="C9" s="21"/>
      <c r="D9" s="21"/>
    </row>
    <row r="10" spans="1:4" x14ac:dyDescent="0.25">
      <c r="A10" s="20"/>
      <c r="B10" s="20" t="s">
        <v>37</v>
      </c>
      <c r="C10" s="22">
        <f>ROUND(SUM(C11:C14),2)</f>
        <v>0</v>
      </c>
      <c r="D10" s="22">
        <f>ROUND(SUM(D11:D14),2)</f>
        <v>0</v>
      </c>
    </row>
    <row r="11" spans="1:4" x14ac:dyDescent="0.25">
      <c r="A11" s="20" t="s">
        <v>38</v>
      </c>
      <c r="B11" s="20" t="s">
        <v>39</v>
      </c>
      <c r="C11" s="21"/>
      <c r="D11" s="21"/>
    </row>
    <row r="12" spans="1:4" ht="22.5" x14ac:dyDescent="0.25">
      <c r="A12" s="20" t="s">
        <v>40</v>
      </c>
      <c r="B12" s="20" t="s">
        <v>41</v>
      </c>
      <c r="C12" s="21"/>
      <c r="D12" s="21"/>
    </row>
    <row r="13" spans="1:4" x14ac:dyDescent="0.25">
      <c r="A13" s="20" t="s">
        <v>42</v>
      </c>
      <c r="B13" s="20" t="s">
        <v>43</v>
      </c>
      <c r="C13" s="21"/>
      <c r="D13" s="21"/>
    </row>
    <row r="14" spans="1:4" x14ac:dyDescent="0.25">
      <c r="A14" s="20" t="s">
        <v>44</v>
      </c>
      <c r="B14" s="20" t="s">
        <v>45</v>
      </c>
      <c r="C14" s="21"/>
      <c r="D14" s="21"/>
    </row>
    <row r="15" spans="1:4" x14ac:dyDescent="0.25">
      <c r="A15" s="20"/>
      <c r="B15" s="20" t="s">
        <v>46</v>
      </c>
      <c r="C15" s="22">
        <f>ROUND(SUM(C16:C17),2)</f>
        <v>0</v>
      </c>
      <c r="D15" s="22">
        <f>ROUND(SUM(D16:D17),2)</f>
        <v>0</v>
      </c>
    </row>
    <row r="16" spans="1:4" x14ac:dyDescent="0.25">
      <c r="A16" s="20" t="s">
        <v>47</v>
      </c>
      <c r="B16" s="20" t="s">
        <v>48</v>
      </c>
      <c r="C16" s="21"/>
      <c r="D16" s="21"/>
    </row>
    <row r="17" spans="1:4" x14ac:dyDescent="0.25">
      <c r="A17" s="20" t="s">
        <v>49</v>
      </c>
      <c r="B17" s="20" t="s">
        <v>50</v>
      </c>
      <c r="C17" s="21"/>
      <c r="D17" s="21"/>
    </row>
    <row r="18" spans="1:4" x14ac:dyDescent="0.25">
      <c r="A18" s="20"/>
      <c r="B18" s="20" t="s">
        <v>51</v>
      </c>
      <c r="C18" s="22">
        <f>ROUND(SUM(C19:C21),2)</f>
        <v>-50</v>
      </c>
      <c r="D18" s="22">
        <f>ROUND(SUM(D19:D21),2)</f>
        <v>0</v>
      </c>
    </row>
    <row r="19" spans="1:4" x14ac:dyDescent="0.25">
      <c r="A19" s="20" t="s">
        <v>52</v>
      </c>
      <c r="B19" s="20" t="s">
        <v>53</v>
      </c>
      <c r="C19" s="21">
        <v>-42</v>
      </c>
      <c r="D19" s="21"/>
    </row>
    <row r="20" spans="1:4" x14ac:dyDescent="0.25">
      <c r="A20" s="20" t="s">
        <v>54</v>
      </c>
      <c r="B20" s="20" t="s">
        <v>55</v>
      </c>
      <c r="C20" s="21">
        <v>-8</v>
      </c>
      <c r="D20" s="21"/>
    </row>
    <row r="21" spans="1:4" x14ac:dyDescent="0.25">
      <c r="A21" s="20" t="s">
        <v>56</v>
      </c>
      <c r="B21" s="20" t="s">
        <v>57</v>
      </c>
      <c r="C21" s="21"/>
      <c r="D21" s="21"/>
    </row>
    <row r="22" spans="1:4" x14ac:dyDescent="0.25">
      <c r="A22" s="20"/>
      <c r="B22" s="20" t="s">
        <v>58</v>
      </c>
      <c r="C22" s="22">
        <f>ROUND(SUM(C23:C26),2)</f>
        <v>-5</v>
      </c>
      <c r="D22" s="22">
        <f>ROUND(SUM(D23:D26),2)</f>
        <v>0</v>
      </c>
    </row>
    <row r="23" spans="1:4" ht="22.5" x14ac:dyDescent="0.25">
      <c r="A23" s="20" t="s">
        <v>59</v>
      </c>
      <c r="B23" s="20" t="s">
        <v>60</v>
      </c>
      <c r="C23" s="21">
        <v>-5</v>
      </c>
      <c r="D23" s="21"/>
    </row>
    <row r="24" spans="1:4" x14ac:dyDescent="0.25">
      <c r="A24" s="20" t="s">
        <v>61</v>
      </c>
      <c r="B24" s="20" t="s">
        <v>62</v>
      </c>
      <c r="C24" s="21"/>
      <c r="D24" s="21"/>
    </row>
    <row r="25" spans="1:4" x14ac:dyDescent="0.25">
      <c r="A25" s="20" t="s">
        <v>63</v>
      </c>
      <c r="B25" s="20" t="s">
        <v>64</v>
      </c>
      <c r="C25" s="21"/>
      <c r="D25" s="21"/>
    </row>
    <row r="26" spans="1:4" x14ac:dyDescent="0.25">
      <c r="A26" s="20" t="s">
        <v>65</v>
      </c>
      <c r="B26" s="20" t="s">
        <v>66</v>
      </c>
      <c r="C26" s="21"/>
      <c r="D26" s="21"/>
    </row>
    <row r="27" spans="1:4" x14ac:dyDescent="0.25">
      <c r="A27" s="20"/>
      <c r="B27" s="20" t="s">
        <v>67</v>
      </c>
      <c r="C27" s="22">
        <f>ROUND(SUM(C28:C30),2)</f>
        <v>0</v>
      </c>
      <c r="D27" s="22">
        <f>ROUND(SUM(D28:D30),2)</f>
        <v>0</v>
      </c>
    </row>
    <row r="28" spans="1:4" x14ac:dyDescent="0.25">
      <c r="A28" s="20" t="s">
        <v>68</v>
      </c>
      <c r="B28" s="20" t="s">
        <v>69</v>
      </c>
      <c r="C28" s="21"/>
      <c r="D28" s="21"/>
    </row>
    <row r="29" spans="1:4" x14ac:dyDescent="0.25">
      <c r="A29" s="20" t="s">
        <v>70</v>
      </c>
      <c r="B29" s="20" t="s">
        <v>71</v>
      </c>
      <c r="C29" s="21"/>
      <c r="D29" s="21"/>
    </row>
    <row r="30" spans="1:4" x14ac:dyDescent="0.25">
      <c r="A30" s="20" t="s">
        <v>72</v>
      </c>
      <c r="B30" s="20" t="s">
        <v>73</v>
      </c>
      <c r="C30" s="21"/>
      <c r="D30" s="21"/>
    </row>
    <row r="31" spans="1:4" x14ac:dyDescent="0.25">
      <c r="A31" s="20"/>
      <c r="B31" s="20" t="s">
        <v>74</v>
      </c>
      <c r="C31" s="21"/>
      <c r="D31" s="21"/>
    </row>
    <row r="32" spans="1:4" x14ac:dyDescent="0.25">
      <c r="A32" s="20" t="s">
        <v>75</v>
      </c>
      <c r="B32" s="20" t="s">
        <v>76</v>
      </c>
      <c r="C32" s="21"/>
      <c r="D32" s="21"/>
    </row>
    <row r="33" spans="1:4" x14ac:dyDescent="0.25">
      <c r="A33" s="20"/>
      <c r="B33" s="20" t="s">
        <v>77</v>
      </c>
      <c r="C33" s="22">
        <f>ROUND(SUM(C34+C38),2)</f>
        <v>0</v>
      </c>
      <c r="D33" s="22">
        <f>ROUND(SUM(D34+D38),2)</f>
        <v>0</v>
      </c>
    </row>
    <row r="34" spans="1:4" x14ac:dyDescent="0.25">
      <c r="A34" s="20"/>
      <c r="B34" s="20" t="s">
        <v>78</v>
      </c>
      <c r="C34" s="22">
        <f>ROUND(SUM(C35:C37),2)</f>
        <v>0</v>
      </c>
      <c r="D34" s="22">
        <f>ROUND(SUM(D35:D37),2)</f>
        <v>0</v>
      </c>
    </row>
    <row r="35" spans="1:4" x14ac:dyDescent="0.25">
      <c r="A35" s="20" t="s">
        <v>79</v>
      </c>
      <c r="B35" s="20" t="s">
        <v>80</v>
      </c>
      <c r="C35" s="21"/>
      <c r="D35" s="21"/>
    </row>
    <row r="36" spans="1:4" x14ac:dyDescent="0.25">
      <c r="A36" s="20" t="s">
        <v>81</v>
      </c>
      <c r="B36" s="20" t="s">
        <v>82</v>
      </c>
      <c r="C36" s="21"/>
      <c r="D36" s="21"/>
    </row>
    <row r="37" spans="1:4" x14ac:dyDescent="0.25">
      <c r="A37" s="20" t="s">
        <v>83</v>
      </c>
      <c r="B37" s="20" t="s">
        <v>84</v>
      </c>
      <c r="C37" s="21"/>
      <c r="D37" s="21"/>
    </row>
    <row r="38" spans="1:4" x14ac:dyDescent="0.25">
      <c r="A38" s="20"/>
      <c r="B38" s="20" t="s">
        <v>85</v>
      </c>
      <c r="C38" s="22">
        <f>ROUND(SUM(C39:C41),2)</f>
        <v>0</v>
      </c>
      <c r="D38" s="22">
        <f>SUM(D39:D41)</f>
        <v>0</v>
      </c>
    </row>
    <row r="39" spans="1:4" x14ac:dyDescent="0.25">
      <c r="A39" s="20" t="s">
        <v>86</v>
      </c>
      <c r="B39" s="20" t="s">
        <v>80</v>
      </c>
      <c r="C39" s="21"/>
      <c r="D39" s="21"/>
    </row>
    <row r="40" spans="1:4" x14ac:dyDescent="0.25">
      <c r="A40" s="20" t="s">
        <v>87</v>
      </c>
      <c r="B40" s="20" t="s">
        <v>82</v>
      </c>
      <c r="C40" s="21"/>
      <c r="D40" s="21"/>
    </row>
    <row r="41" spans="1:4" x14ac:dyDescent="0.25">
      <c r="A41" s="20" t="s">
        <v>88</v>
      </c>
      <c r="B41" s="20" t="s">
        <v>84</v>
      </c>
      <c r="C41" s="21"/>
      <c r="D41" s="21"/>
    </row>
    <row r="42" spans="1:4" x14ac:dyDescent="0.25">
      <c r="A42" s="20" t="s">
        <v>89</v>
      </c>
      <c r="B42" s="20" t="s">
        <v>90</v>
      </c>
      <c r="C42" s="21"/>
      <c r="D42" s="21"/>
    </row>
    <row r="43" spans="1:4" x14ac:dyDescent="0.25">
      <c r="A43" s="20" t="s">
        <v>89</v>
      </c>
      <c r="B43" s="20" t="s">
        <v>91</v>
      </c>
      <c r="C43" s="22">
        <f>ROUND(SUM(C44:C45),2)</f>
        <v>0</v>
      </c>
      <c r="D43" s="22">
        <f>ROUND(SUM(D44:D45),2)</f>
        <v>0</v>
      </c>
    </row>
    <row r="44" spans="1:4" x14ac:dyDescent="0.25">
      <c r="A44" s="20" t="s">
        <v>92</v>
      </c>
      <c r="B44" s="20" t="s">
        <v>93</v>
      </c>
      <c r="C44" s="21"/>
      <c r="D44" s="21"/>
    </row>
    <row r="45" spans="1:4" x14ac:dyDescent="0.25">
      <c r="A45" s="20" t="s">
        <v>94</v>
      </c>
      <c r="B45" s="20" t="s">
        <v>95</v>
      </c>
      <c r="C45" s="21"/>
      <c r="D45" s="21"/>
    </row>
    <row r="46" spans="1:4" x14ac:dyDescent="0.25">
      <c r="A46" s="23"/>
      <c r="B46" s="23" t="s">
        <v>96</v>
      </c>
      <c r="C46" s="24">
        <f>ROUND(C43+C42+C33+C32+C31+C27+C22+C18+C15+C10+C9+C8+C7,2)</f>
        <v>-55</v>
      </c>
      <c r="D46" s="24">
        <f>ROUND(D43+D42+D33+D32+D31+D27+D22+D18+D15+D10+D9+D8+D7,2)</f>
        <v>0</v>
      </c>
    </row>
    <row r="47" spans="1:4" x14ac:dyDescent="0.25">
      <c r="A47" s="20"/>
      <c r="B47" s="20" t="s">
        <v>97</v>
      </c>
      <c r="C47" s="22">
        <f>ROUND(SUM(C48:C49),2)</f>
        <v>0</v>
      </c>
      <c r="D47" s="22">
        <f>ROUND(SUM(D48:D49),2)</f>
        <v>0</v>
      </c>
    </row>
    <row r="48" spans="1:4" x14ac:dyDescent="0.25">
      <c r="A48" s="20" t="s">
        <v>98</v>
      </c>
      <c r="B48" s="20" t="s">
        <v>99</v>
      </c>
      <c r="C48" s="21"/>
      <c r="D48" s="21"/>
    </row>
    <row r="49" spans="1:4" x14ac:dyDescent="0.25">
      <c r="A49" s="20" t="s">
        <v>100</v>
      </c>
      <c r="B49" s="20" t="s">
        <v>101</v>
      </c>
      <c r="C49" s="21"/>
      <c r="D49" s="21"/>
    </row>
    <row r="50" spans="1:4" x14ac:dyDescent="0.25">
      <c r="A50" s="20"/>
      <c r="B50" s="20" t="s">
        <v>102</v>
      </c>
      <c r="C50" s="22">
        <f>ROUND(SUM(C51:C53),2)</f>
        <v>0</v>
      </c>
      <c r="D50" s="22">
        <f>ROUND(SUM(D51:D53),2)</f>
        <v>0</v>
      </c>
    </row>
    <row r="51" spans="1:4" ht="33.75" x14ac:dyDescent="0.25">
      <c r="A51" s="20" t="s">
        <v>103</v>
      </c>
      <c r="B51" s="20" t="s">
        <v>104</v>
      </c>
      <c r="C51" s="21"/>
      <c r="D51" s="21"/>
    </row>
    <row r="52" spans="1:4" ht="33.75" x14ac:dyDescent="0.25">
      <c r="A52" s="20" t="s">
        <v>105</v>
      </c>
      <c r="B52" s="20" t="s">
        <v>106</v>
      </c>
      <c r="C52" s="21"/>
      <c r="D52" s="21"/>
    </row>
    <row r="53" spans="1:4" x14ac:dyDescent="0.25">
      <c r="A53" s="20" t="s">
        <v>107</v>
      </c>
      <c r="B53" s="20" t="s">
        <v>108</v>
      </c>
      <c r="C53" s="21"/>
      <c r="D53" s="21"/>
    </row>
    <row r="54" spans="1:4" x14ac:dyDescent="0.25">
      <c r="A54" s="20" t="s">
        <v>109</v>
      </c>
      <c r="B54" s="20" t="s">
        <v>110</v>
      </c>
      <c r="C54" s="21"/>
      <c r="D54" s="21"/>
    </row>
    <row r="55" spans="1:4" x14ac:dyDescent="0.25">
      <c r="A55" s="20" t="s">
        <v>111</v>
      </c>
      <c r="B55" s="20" t="s">
        <v>112</v>
      </c>
      <c r="C55" s="21"/>
      <c r="D55" s="21"/>
    </row>
    <row r="56" spans="1:4" ht="22.5" x14ac:dyDescent="0.25">
      <c r="A56" s="20" t="s">
        <v>113</v>
      </c>
      <c r="B56" s="20" t="s">
        <v>114</v>
      </c>
      <c r="C56" s="21"/>
      <c r="D56" s="21"/>
    </row>
    <row r="57" spans="1:4" x14ac:dyDescent="0.25">
      <c r="A57" s="20"/>
      <c r="B57" s="20" t="s">
        <v>115</v>
      </c>
      <c r="C57" s="21"/>
      <c r="D57" s="21"/>
    </row>
    <row r="58" spans="1:4" x14ac:dyDescent="0.25">
      <c r="A58" s="23"/>
      <c r="B58" s="23" t="s">
        <v>116</v>
      </c>
      <c r="C58" s="24">
        <f>ROUND(C57+C56+C55+C54+C50+C47,2)</f>
        <v>0</v>
      </c>
      <c r="D58" s="24">
        <f>ROUND(D57+D56+D55+D54+D50+D47,2)</f>
        <v>0</v>
      </c>
    </row>
    <row r="59" spans="1:4" x14ac:dyDescent="0.25">
      <c r="A59" s="23"/>
      <c r="B59" s="23" t="s">
        <v>117</v>
      </c>
      <c r="C59" s="24">
        <f>ROUND(C58+C46,2)</f>
        <v>-55</v>
      </c>
      <c r="D59" s="24">
        <f>ROUND(D58+D46,2)</f>
        <v>0</v>
      </c>
    </row>
    <row r="60" spans="1:4" x14ac:dyDescent="0.25">
      <c r="A60" s="20" t="s">
        <v>118</v>
      </c>
      <c r="B60" s="20" t="s">
        <v>119</v>
      </c>
      <c r="C60" s="21"/>
      <c r="D60" s="21"/>
    </row>
    <row r="61" spans="1:4" ht="22.5" x14ac:dyDescent="0.25">
      <c r="A61" s="25"/>
      <c r="B61" s="25" t="s">
        <v>120</v>
      </c>
      <c r="C61" s="24">
        <f>ROUND(C59+C60,2)</f>
        <v>-55</v>
      </c>
      <c r="D61" s="24">
        <f>ROUND(D59+D60,2)</f>
        <v>0</v>
      </c>
    </row>
    <row r="62" spans="1:4" x14ac:dyDescent="0.25">
      <c r="A62" s="26"/>
      <c r="B62" s="27" t="s">
        <v>121</v>
      </c>
      <c r="C62" s="19"/>
      <c r="D62" s="19"/>
    </row>
    <row r="63" spans="1:4" x14ac:dyDescent="0.25">
      <c r="A63" s="28"/>
      <c r="B63" s="28" t="s">
        <v>122</v>
      </c>
      <c r="C63" s="21"/>
      <c r="D63" s="21"/>
    </row>
    <row r="64" spans="1:4" x14ac:dyDescent="0.25">
      <c r="A64" s="29"/>
      <c r="B64" s="29" t="s">
        <v>123</v>
      </c>
      <c r="C64" s="22">
        <f>ROUND(C61+C63,2)</f>
        <v>-55</v>
      </c>
      <c r="D64" s="22">
        <f>ROUND(D61+D63,2)</f>
        <v>0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workbookViewId="0">
      <selection sqref="A1:D1"/>
    </sheetView>
  </sheetViews>
  <sheetFormatPr baseColWidth="10" defaultColWidth="8.85546875" defaultRowHeight="15" x14ac:dyDescent="0.25"/>
  <cols>
    <col min="1" max="1" width="40.7109375" customWidth="1" collapsed="1"/>
    <col min="2" max="2" width="85.7109375" customWidth="1" collapsed="1"/>
    <col min="3" max="4" width="16.7109375" customWidth="1" collapsed="1"/>
    <col min="5" max="5" width="13.5703125" customWidth="1" collapsed="1"/>
  </cols>
  <sheetData>
    <row r="1" spans="1:4" s="8" customFormat="1" ht="39.75" customHeight="1" thickBot="1" x14ac:dyDescent="0.3">
      <c r="A1" s="92" t="s">
        <v>24</v>
      </c>
      <c r="B1" s="93"/>
      <c r="C1" s="93"/>
      <c r="D1" s="94"/>
    </row>
    <row r="2" spans="1:4" s="8" customFormat="1" ht="19.5" customHeight="1" thickBot="1" x14ac:dyDescent="0.3">
      <c r="A2" s="95"/>
      <c r="B2" s="96"/>
      <c r="C2" s="96"/>
      <c r="D2" s="97"/>
    </row>
    <row r="3" spans="1:4" s="8" customFormat="1" ht="19.5" customHeight="1" thickBot="1" x14ac:dyDescent="0.3">
      <c r="A3" s="98"/>
      <c r="B3" s="99"/>
      <c r="C3" s="99"/>
      <c r="D3" s="99"/>
    </row>
    <row r="4" spans="1:4" ht="19.5" customHeight="1" thickBot="1" x14ac:dyDescent="0.3">
      <c r="A4" s="100" t="s">
        <v>25</v>
      </c>
      <c r="B4" s="100"/>
      <c r="C4" s="100"/>
      <c r="D4" s="100"/>
    </row>
    <row r="5" spans="1:4" ht="15.75" thickBot="1" x14ac:dyDescent="0.3">
      <c r="A5" s="15" t="s">
        <v>26</v>
      </c>
      <c r="B5" s="16" t="s">
        <v>27</v>
      </c>
      <c r="C5" s="16" t="s">
        <v>28</v>
      </c>
      <c r="D5" s="16" t="s">
        <v>29</v>
      </c>
    </row>
    <row r="6" spans="1:4" x14ac:dyDescent="0.25">
      <c r="A6" s="17"/>
      <c r="B6" s="18" t="s">
        <v>30</v>
      </c>
      <c r="C6" s="19"/>
      <c r="D6" s="19"/>
    </row>
    <row r="7" spans="1:4" ht="22.5" x14ac:dyDescent="0.25">
      <c r="A7" s="20" t="s">
        <v>31</v>
      </c>
      <c r="B7" s="20" t="s">
        <v>32</v>
      </c>
      <c r="C7" s="33">
        <v>15972.92</v>
      </c>
      <c r="D7" s="33">
        <v>23959.37</v>
      </c>
    </row>
    <row r="8" spans="1:4" x14ac:dyDescent="0.25">
      <c r="A8" s="20" t="s">
        <v>33</v>
      </c>
      <c r="B8" s="20" t="s">
        <v>34</v>
      </c>
      <c r="C8" s="21">
        <v>0</v>
      </c>
      <c r="D8" s="33">
        <v>0</v>
      </c>
    </row>
    <row r="9" spans="1:4" x14ac:dyDescent="0.25">
      <c r="A9" s="20" t="s">
        <v>35</v>
      </c>
      <c r="B9" s="20" t="s">
        <v>36</v>
      </c>
      <c r="C9" s="21">
        <v>0</v>
      </c>
      <c r="D9" s="33">
        <v>0</v>
      </c>
    </row>
    <row r="10" spans="1:4" x14ac:dyDescent="0.25">
      <c r="A10" s="20"/>
      <c r="B10" s="20" t="s">
        <v>37</v>
      </c>
      <c r="C10" s="22">
        <f>ROUND(SUM(C11:C14),2)</f>
        <v>-1987.26</v>
      </c>
      <c r="D10" s="22">
        <f>ROUND(SUM(D11:D14),2)</f>
        <v>-2427.8000000000002</v>
      </c>
    </row>
    <row r="11" spans="1:4" x14ac:dyDescent="0.25">
      <c r="A11" s="20" t="s">
        <v>38</v>
      </c>
      <c r="B11" s="20" t="s">
        <v>39</v>
      </c>
      <c r="C11" s="21">
        <v>-896.24</v>
      </c>
      <c r="D11" s="33">
        <v>-1042.03</v>
      </c>
    </row>
    <row r="12" spans="1:4" ht="22.5" x14ac:dyDescent="0.25">
      <c r="A12" s="20" t="s">
        <v>40</v>
      </c>
      <c r="B12" s="20" t="s">
        <v>41</v>
      </c>
      <c r="C12" s="33">
        <v>-1057.02</v>
      </c>
      <c r="D12" s="33">
        <v>-1369.72</v>
      </c>
    </row>
    <row r="13" spans="1:4" x14ac:dyDescent="0.25">
      <c r="A13" s="20" t="s">
        <v>42</v>
      </c>
      <c r="B13" s="20" t="s">
        <v>43</v>
      </c>
      <c r="C13" s="21">
        <v>-34</v>
      </c>
      <c r="D13" s="33">
        <v>-16.05</v>
      </c>
    </row>
    <row r="14" spans="1:4" x14ac:dyDescent="0.25">
      <c r="A14" s="20" t="s">
        <v>44</v>
      </c>
      <c r="B14" s="20" t="s">
        <v>45</v>
      </c>
      <c r="C14" s="21">
        <v>0</v>
      </c>
      <c r="D14" s="33">
        <v>0</v>
      </c>
    </row>
    <row r="15" spans="1:4" x14ac:dyDescent="0.25">
      <c r="A15" s="20"/>
      <c r="B15" s="20" t="s">
        <v>46</v>
      </c>
      <c r="C15" s="22">
        <f>ROUND(SUM(C16:C17),2)</f>
        <v>0</v>
      </c>
      <c r="D15" s="22">
        <f>ROUND(SUM(D16:D17),2)</f>
        <v>18.75</v>
      </c>
    </row>
    <row r="16" spans="1:4" x14ac:dyDescent="0.25">
      <c r="A16" s="20" t="s">
        <v>47</v>
      </c>
      <c r="B16" s="20" t="s">
        <v>48</v>
      </c>
      <c r="C16" s="21">
        <v>0</v>
      </c>
      <c r="D16" s="33">
        <v>18.75</v>
      </c>
    </row>
    <row r="17" spans="1:4" x14ac:dyDescent="0.25">
      <c r="A17" s="20" t="s">
        <v>49</v>
      </c>
      <c r="B17" s="20" t="s">
        <v>50</v>
      </c>
      <c r="C17" s="21">
        <v>0</v>
      </c>
      <c r="D17" s="33">
        <v>0</v>
      </c>
    </row>
    <row r="18" spans="1:4" x14ac:dyDescent="0.25">
      <c r="A18" s="20"/>
      <c r="B18" s="20" t="s">
        <v>51</v>
      </c>
      <c r="C18" s="22">
        <f>ROUND(SUM(C19:C21),2)</f>
        <v>-15443.78</v>
      </c>
      <c r="D18" s="22">
        <f>ROUND(SUM(D19:D21),2)</f>
        <v>-19987.310000000001</v>
      </c>
    </row>
    <row r="19" spans="1:4" x14ac:dyDescent="0.25">
      <c r="A19" s="20" t="s">
        <v>52</v>
      </c>
      <c r="B19" s="20" t="s">
        <v>53</v>
      </c>
      <c r="C19" s="21">
        <v>-12311.32</v>
      </c>
      <c r="D19" s="33">
        <v>-16081.55</v>
      </c>
    </row>
    <row r="20" spans="1:4" x14ac:dyDescent="0.25">
      <c r="A20" s="20" t="s">
        <v>54</v>
      </c>
      <c r="B20" s="20" t="s">
        <v>55</v>
      </c>
      <c r="C20" s="21">
        <v>-3132.46</v>
      </c>
      <c r="D20" s="33">
        <v>-3905.76</v>
      </c>
    </row>
    <row r="21" spans="1:4" x14ac:dyDescent="0.25">
      <c r="A21" s="20" t="s">
        <v>56</v>
      </c>
      <c r="B21" s="20" t="s">
        <v>57</v>
      </c>
      <c r="C21" s="21">
        <v>0</v>
      </c>
      <c r="D21" s="33">
        <v>0</v>
      </c>
    </row>
    <row r="22" spans="1:4" x14ac:dyDescent="0.25">
      <c r="A22" s="20"/>
      <c r="B22" s="20" t="s">
        <v>58</v>
      </c>
      <c r="C22" s="22">
        <f>ROUND(SUM(C23:C26),2)</f>
        <v>-1375.56</v>
      </c>
      <c r="D22" s="22">
        <f>ROUND(SUM(D23:D26),2)</f>
        <v>-2028.42</v>
      </c>
    </row>
    <row r="23" spans="1:4" ht="22.5" x14ac:dyDescent="0.25">
      <c r="A23" s="20" t="s">
        <v>59</v>
      </c>
      <c r="B23" s="20" t="s">
        <v>60</v>
      </c>
      <c r="C23" s="21">
        <v>-1373.91</v>
      </c>
      <c r="D23" s="33">
        <v>-2024.75</v>
      </c>
    </row>
    <row r="24" spans="1:4" x14ac:dyDescent="0.25">
      <c r="A24" s="20" t="s">
        <v>61</v>
      </c>
      <c r="B24" s="20" t="s">
        <v>62</v>
      </c>
      <c r="C24" s="21">
        <v>-1.65</v>
      </c>
      <c r="D24" s="33">
        <v>-3.67</v>
      </c>
    </row>
    <row r="25" spans="1:4" x14ac:dyDescent="0.25">
      <c r="A25" s="20" t="s">
        <v>63</v>
      </c>
      <c r="B25" s="20" t="s">
        <v>64</v>
      </c>
      <c r="C25" s="21">
        <v>0</v>
      </c>
      <c r="D25" s="33">
        <v>0</v>
      </c>
    </row>
    <row r="26" spans="1:4" x14ac:dyDescent="0.25">
      <c r="A26" s="20" t="s">
        <v>65</v>
      </c>
      <c r="B26" s="20" t="s">
        <v>66</v>
      </c>
      <c r="C26" s="21">
        <v>0</v>
      </c>
      <c r="D26" s="33">
        <v>0</v>
      </c>
    </row>
    <row r="27" spans="1:4" x14ac:dyDescent="0.25">
      <c r="A27" s="20"/>
      <c r="B27" s="20" t="s">
        <v>67</v>
      </c>
      <c r="C27" s="22">
        <f>ROUND(SUM(C28:C30),2)</f>
        <v>-970.02</v>
      </c>
      <c r="D27" s="22">
        <f>ROUND(SUM(D28:D30),2)</f>
        <v>-722.19</v>
      </c>
    </row>
    <row r="28" spans="1:4" x14ac:dyDescent="0.25">
      <c r="A28" s="20" t="s">
        <v>68</v>
      </c>
      <c r="B28" s="20" t="s">
        <v>69</v>
      </c>
      <c r="C28" s="21">
        <v>-69.709999999999994</v>
      </c>
      <c r="D28" s="33">
        <v>-94.11</v>
      </c>
    </row>
    <row r="29" spans="1:4" x14ac:dyDescent="0.25">
      <c r="A29" s="20" t="s">
        <v>70</v>
      </c>
      <c r="B29" s="20" t="s">
        <v>71</v>
      </c>
      <c r="C29" s="21">
        <v>-900.31</v>
      </c>
      <c r="D29" s="33">
        <v>-628.08000000000004</v>
      </c>
    </row>
    <row r="30" spans="1:4" x14ac:dyDescent="0.25">
      <c r="A30" s="20" t="s">
        <v>72</v>
      </c>
      <c r="B30" s="20" t="s">
        <v>73</v>
      </c>
      <c r="C30" s="21">
        <v>0</v>
      </c>
      <c r="D30" s="33">
        <v>0</v>
      </c>
    </row>
    <row r="31" spans="1:4" x14ac:dyDescent="0.25">
      <c r="A31" s="20"/>
      <c r="B31" s="20" t="s">
        <v>74</v>
      </c>
      <c r="C31" s="21">
        <v>0</v>
      </c>
      <c r="D31" s="33">
        <v>0</v>
      </c>
    </row>
    <row r="32" spans="1:4" x14ac:dyDescent="0.25">
      <c r="A32" s="20" t="s">
        <v>75</v>
      </c>
      <c r="B32" s="20" t="s">
        <v>76</v>
      </c>
      <c r="C32" s="21">
        <v>0</v>
      </c>
      <c r="D32" s="33">
        <v>0</v>
      </c>
    </row>
    <row r="33" spans="1:4" x14ac:dyDescent="0.25">
      <c r="A33" s="20"/>
      <c r="B33" s="20" t="s">
        <v>77</v>
      </c>
      <c r="C33" s="22">
        <f>ROUND(SUM(C34+C38),2)</f>
        <v>0</v>
      </c>
      <c r="D33" s="22">
        <f>ROUND(SUM(D34+D38),2)</f>
        <v>0</v>
      </c>
    </row>
    <row r="34" spans="1:4" x14ac:dyDescent="0.25">
      <c r="A34" s="20"/>
      <c r="B34" s="20" t="s">
        <v>78</v>
      </c>
      <c r="C34" s="22">
        <f>ROUND(SUM(C35:C37),2)</f>
        <v>0</v>
      </c>
      <c r="D34" s="22">
        <f>ROUND(SUM(D35:D37),2)</f>
        <v>0</v>
      </c>
    </row>
    <row r="35" spans="1:4" x14ac:dyDescent="0.25">
      <c r="A35" s="20" t="s">
        <v>79</v>
      </c>
      <c r="B35" s="20" t="s">
        <v>80</v>
      </c>
      <c r="C35" s="21">
        <v>0</v>
      </c>
      <c r="D35" s="33">
        <v>0</v>
      </c>
    </row>
    <row r="36" spans="1:4" x14ac:dyDescent="0.25">
      <c r="A36" s="20" t="s">
        <v>81</v>
      </c>
      <c r="B36" s="20" t="s">
        <v>82</v>
      </c>
      <c r="C36" s="21">
        <v>0</v>
      </c>
      <c r="D36" s="33">
        <v>0</v>
      </c>
    </row>
    <row r="37" spans="1:4" x14ac:dyDescent="0.25">
      <c r="A37" s="20" t="s">
        <v>83</v>
      </c>
      <c r="B37" s="20" t="s">
        <v>84</v>
      </c>
      <c r="C37" s="21">
        <v>0</v>
      </c>
      <c r="D37" s="33">
        <v>0</v>
      </c>
    </row>
    <row r="38" spans="1:4" x14ac:dyDescent="0.25">
      <c r="A38" s="20"/>
      <c r="B38" s="20" t="s">
        <v>85</v>
      </c>
      <c r="C38" s="22">
        <f>ROUND(SUM(C39:C41),2)</f>
        <v>0</v>
      </c>
      <c r="D38" s="22">
        <f>SUM(D39:D41)</f>
        <v>0</v>
      </c>
    </row>
    <row r="39" spans="1:4" x14ac:dyDescent="0.25">
      <c r="A39" s="20" t="s">
        <v>86</v>
      </c>
      <c r="B39" s="20" t="s">
        <v>80</v>
      </c>
      <c r="C39" s="21">
        <v>0</v>
      </c>
      <c r="D39" s="33">
        <v>0</v>
      </c>
    </row>
    <row r="40" spans="1:4" x14ac:dyDescent="0.25">
      <c r="A40" s="20" t="s">
        <v>87</v>
      </c>
      <c r="B40" s="20" t="s">
        <v>82</v>
      </c>
      <c r="C40" s="21">
        <v>0</v>
      </c>
      <c r="D40" s="33">
        <v>0</v>
      </c>
    </row>
    <row r="41" spans="1:4" x14ac:dyDescent="0.25">
      <c r="A41" s="20" t="s">
        <v>88</v>
      </c>
      <c r="B41" s="20" t="s">
        <v>84</v>
      </c>
      <c r="C41" s="21">
        <v>0</v>
      </c>
      <c r="D41" s="33">
        <v>0</v>
      </c>
    </row>
    <row r="42" spans="1:4" x14ac:dyDescent="0.25">
      <c r="A42" s="20" t="s">
        <v>89</v>
      </c>
      <c r="B42" s="20" t="s">
        <v>90</v>
      </c>
      <c r="C42" s="21">
        <v>0</v>
      </c>
      <c r="D42" s="33">
        <v>0</v>
      </c>
    </row>
    <row r="43" spans="1:4" x14ac:dyDescent="0.25">
      <c r="A43" s="20" t="s">
        <v>89</v>
      </c>
      <c r="B43" s="20" t="s">
        <v>91</v>
      </c>
      <c r="C43" s="22">
        <f>ROUND(SUM(C44:C45),2)</f>
        <v>-7.76</v>
      </c>
      <c r="D43" s="22">
        <f>ROUND(SUM(D44:D45),2)</f>
        <v>7.98</v>
      </c>
    </row>
    <row r="44" spans="1:4" x14ac:dyDescent="0.25">
      <c r="A44" s="20" t="s">
        <v>92</v>
      </c>
      <c r="B44" s="20" t="s">
        <v>93</v>
      </c>
      <c r="C44" s="21">
        <v>-7.76</v>
      </c>
      <c r="D44" s="33">
        <v>-11.59</v>
      </c>
    </row>
    <row r="45" spans="1:4" x14ac:dyDescent="0.25">
      <c r="A45" s="20" t="s">
        <v>94</v>
      </c>
      <c r="B45" s="20" t="s">
        <v>95</v>
      </c>
      <c r="C45" s="21">
        <v>0</v>
      </c>
      <c r="D45" s="33">
        <v>19.57</v>
      </c>
    </row>
    <row r="46" spans="1:4" x14ac:dyDescent="0.25">
      <c r="A46" s="23"/>
      <c r="B46" s="23" t="s">
        <v>96</v>
      </c>
      <c r="C46" s="24">
        <f>ROUND(C43+C42+C33+C32+C31+C27+C22+C18+C15+C10+C9+C8+C7,2)</f>
        <v>-3811.46</v>
      </c>
      <c r="D46" s="24">
        <f>ROUND(D43+D42+D33+D32+D31+D27+D22+D18+D15+D10+D9+D8+D7,2)</f>
        <v>-1179.6199999999999</v>
      </c>
    </row>
    <row r="47" spans="1:4" x14ac:dyDescent="0.25">
      <c r="A47" s="20"/>
      <c r="B47" s="20" t="s">
        <v>97</v>
      </c>
      <c r="C47" s="22">
        <f>ROUND(SUM(C48:C49),2)</f>
        <v>0</v>
      </c>
      <c r="D47" s="22">
        <f>ROUND(SUM(D48:D49),2)</f>
        <v>0</v>
      </c>
    </row>
    <row r="48" spans="1:4" x14ac:dyDescent="0.25">
      <c r="A48" s="20" t="s">
        <v>98</v>
      </c>
      <c r="B48" s="20" t="s">
        <v>99</v>
      </c>
      <c r="C48" s="21">
        <v>0</v>
      </c>
      <c r="D48" s="33">
        <v>0</v>
      </c>
    </row>
    <row r="49" spans="1:4" x14ac:dyDescent="0.25">
      <c r="A49" s="20" t="s">
        <v>100</v>
      </c>
      <c r="B49" s="20" t="s">
        <v>101</v>
      </c>
      <c r="C49" s="21">
        <v>0</v>
      </c>
      <c r="D49" s="33">
        <v>0</v>
      </c>
    </row>
    <row r="50" spans="1:4" x14ac:dyDescent="0.25">
      <c r="A50" s="20"/>
      <c r="B50" s="20" t="s">
        <v>102</v>
      </c>
      <c r="C50" s="22">
        <f>ROUND(SUM(C51:C53),2)</f>
        <v>0</v>
      </c>
      <c r="D50" s="22">
        <f>ROUND(SUM(D51:D53),2)</f>
        <v>0</v>
      </c>
    </row>
    <row r="51" spans="1:4" ht="33.75" x14ac:dyDescent="0.25">
      <c r="A51" s="20" t="s">
        <v>103</v>
      </c>
      <c r="B51" s="20" t="s">
        <v>104</v>
      </c>
      <c r="C51" s="21">
        <v>0</v>
      </c>
      <c r="D51" s="33">
        <v>0</v>
      </c>
    </row>
    <row r="52" spans="1:4" ht="33.75" x14ac:dyDescent="0.25">
      <c r="A52" s="20" t="s">
        <v>105</v>
      </c>
      <c r="B52" s="20" t="s">
        <v>106</v>
      </c>
      <c r="C52" s="21">
        <v>0</v>
      </c>
      <c r="D52" s="33">
        <v>0</v>
      </c>
    </row>
    <row r="53" spans="1:4" x14ac:dyDescent="0.25">
      <c r="A53" s="20" t="s">
        <v>107</v>
      </c>
      <c r="B53" s="20" t="s">
        <v>108</v>
      </c>
      <c r="C53" s="21">
        <v>0</v>
      </c>
      <c r="D53" s="33">
        <v>0</v>
      </c>
    </row>
    <row r="54" spans="1:4" x14ac:dyDescent="0.25">
      <c r="A54" s="20" t="s">
        <v>109</v>
      </c>
      <c r="B54" s="20" t="s">
        <v>110</v>
      </c>
      <c r="C54" s="21">
        <v>0</v>
      </c>
      <c r="D54" s="33">
        <v>0</v>
      </c>
    </row>
    <row r="55" spans="1:4" x14ac:dyDescent="0.25">
      <c r="A55" s="20" t="s">
        <v>111</v>
      </c>
      <c r="B55" s="20" t="s">
        <v>112</v>
      </c>
      <c r="C55" s="21">
        <v>0</v>
      </c>
      <c r="D55" s="33">
        <v>0</v>
      </c>
    </row>
    <row r="56" spans="1:4" ht="22.5" x14ac:dyDescent="0.25">
      <c r="A56" s="20" t="s">
        <v>113</v>
      </c>
      <c r="B56" s="20" t="s">
        <v>114</v>
      </c>
      <c r="C56" s="21">
        <v>0</v>
      </c>
      <c r="D56" s="33">
        <v>0</v>
      </c>
    </row>
    <row r="57" spans="1:4" x14ac:dyDescent="0.25">
      <c r="A57" s="20"/>
      <c r="B57" s="20" t="s">
        <v>115</v>
      </c>
      <c r="C57" s="21">
        <v>0</v>
      </c>
      <c r="D57" s="33">
        <v>0</v>
      </c>
    </row>
    <row r="58" spans="1:4" x14ac:dyDescent="0.25">
      <c r="A58" s="23"/>
      <c r="B58" s="23" t="s">
        <v>116</v>
      </c>
      <c r="C58" s="24">
        <f>ROUND(C57+C56+C55+C54+C50+C47,2)</f>
        <v>0</v>
      </c>
      <c r="D58" s="24">
        <f>ROUND(D57+D56+D55+D54+D50+D47,2)</f>
        <v>0</v>
      </c>
    </row>
    <row r="59" spans="1:4" x14ac:dyDescent="0.25">
      <c r="A59" s="23"/>
      <c r="B59" s="23" t="s">
        <v>117</v>
      </c>
      <c r="C59" s="24">
        <f>ROUND(C58+C46,2)</f>
        <v>-3811.46</v>
      </c>
      <c r="D59" s="24">
        <f>ROUND(D58+D46,2)</f>
        <v>-1179.6199999999999</v>
      </c>
    </row>
    <row r="60" spans="1:4" x14ac:dyDescent="0.25">
      <c r="A60" s="20" t="s">
        <v>118</v>
      </c>
      <c r="B60" s="20" t="s">
        <v>119</v>
      </c>
      <c r="C60" s="21"/>
      <c r="D60" s="21">
        <v>0</v>
      </c>
    </row>
    <row r="61" spans="1:4" ht="22.5" x14ac:dyDescent="0.25">
      <c r="A61" s="25"/>
      <c r="B61" s="25" t="s">
        <v>120</v>
      </c>
      <c r="C61" s="24">
        <f>ROUND(C59+C60,2)</f>
        <v>-3811.46</v>
      </c>
      <c r="D61" s="24">
        <f>ROUND(D59+D60,2)</f>
        <v>-1179.6199999999999</v>
      </c>
    </row>
    <row r="62" spans="1:4" x14ac:dyDescent="0.25">
      <c r="A62" s="26"/>
      <c r="B62" s="27" t="s">
        <v>121</v>
      </c>
      <c r="C62" s="19"/>
      <c r="D62" s="19"/>
    </row>
    <row r="63" spans="1:4" x14ac:dyDescent="0.25">
      <c r="A63" s="28"/>
      <c r="B63" s="28" t="s">
        <v>122</v>
      </c>
      <c r="C63" s="21">
        <v>0</v>
      </c>
      <c r="D63" s="21">
        <v>0</v>
      </c>
    </row>
    <row r="64" spans="1:4" x14ac:dyDescent="0.25">
      <c r="A64" s="29"/>
      <c r="B64" s="29" t="s">
        <v>123</v>
      </c>
      <c r="C64" s="22">
        <f>ROUND(C61+C63,2)</f>
        <v>-3811.46</v>
      </c>
      <c r="D64" s="22">
        <f>ROUND(D61+D63,2)</f>
        <v>-1179.6199999999999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3"/>
  <sheetViews>
    <sheetView workbookViewId="0">
      <selection sqref="A1:D1"/>
    </sheetView>
  </sheetViews>
  <sheetFormatPr baseColWidth="10" defaultRowHeight="15" x14ac:dyDescent="0.25"/>
  <cols>
    <col min="1" max="1" width="28.5703125" bestFit="1" customWidth="1"/>
    <col min="2" max="2" width="85.5703125" bestFit="1" customWidth="1"/>
    <col min="3" max="4" width="15.42578125" bestFit="1" customWidth="1"/>
  </cols>
  <sheetData>
    <row r="1" spans="1:4" ht="20.100000000000001" customHeight="1" thickBot="1" x14ac:dyDescent="0.3">
      <c r="A1" s="111" t="s">
        <v>25</v>
      </c>
      <c r="B1" s="111"/>
      <c r="C1" s="111"/>
      <c r="D1" s="111"/>
    </row>
    <row r="2" spans="1:4" ht="20.25" thickBot="1" x14ac:dyDescent="0.3">
      <c r="A2" s="56"/>
      <c r="B2" s="57" t="s">
        <v>19</v>
      </c>
      <c r="C2" s="56" t="s">
        <v>28</v>
      </c>
      <c r="D2" s="56" t="s">
        <v>29</v>
      </c>
    </row>
    <row r="3" spans="1:4" ht="15.75" thickBot="1" x14ac:dyDescent="0.3">
      <c r="A3" s="56"/>
      <c r="B3" s="56" t="s">
        <v>30</v>
      </c>
      <c r="C3" s="61">
        <f>C58</f>
        <v>1163</v>
      </c>
      <c r="D3" s="61">
        <f>D58</f>
        <v>1289</v>
      </c>
    </row>
    <row r="4" spans="1:4" ht="23.25" thickBot="1" x14ac:dyDescent="0.3">
      <c r="A4" s="62" t="s">
        <v>31</v>
      </c>
      <c r="B4" s="62" t="s">
        <v>32</v>
      </c>
      <c r="C4" s="64">
        <v>22353</v>
      </c>
      <c r="D4" s="64">
        <v>27945</v>
      </c>
    </row>
    <row r="5" spans="1:4" ht="15.75" thickBot="1" x14ac:dyDescent="0.3">
      <c r="A5" s="62" t="s">
        <v>33</v>
      </c>
      <c r="B5" s="62" t="s">
        <v>34</v>
      </c>
      <c r="C5" s="64"/>
      <c r="D5" s="64"/>
    </row>
    <row r="6" spans="1:4" ht="15.75" thickBot="1" x14ac:dyDescent="0.3">
      <c r="A6" s="62" t="s">
        <v>35</v>
      </c>
      <c r="B6" s="62" t="s">
        <v>36</v>
      </c>
      <c r="C6" s="64"/>
      <c r="D6" s="64"/>
    </row>
    <row r="7" spans="1:4" ht="15.75" thickBot="1" x14ac:dyDescent="0.3">
      <c r="A7" s="62" t="s">
        <v>1</v>
      </c>
      <c r="B7" s="62" t="s">
        <v>37</v>
      </c>
      <c r="C7" s="64">
        <f>SUM(C8:C11)</f>
        <v>-89</v>
      </c>
      <c r="D7" s="64">
        <f>SUM(D8:D11)</f>
        <v>-181</v>
      </c>
    </row>
    <row r="8" spans="1:4" ht="15.75" thickBot="1" x14ac:dyDescent="0.3">
      <c r="A8" s="62" t="s">
        <v>38</v>
      </c>
      <c r="B8" s="62" t="s">
        <v>127</v>
      </c>
      <c r="C8" s="64">
        <v>-89</v>
      </c>
      <c r="D8" s="64">
        <v>-77</v>
      </c>
    </row>
    <row r="9" spans="1:4" ht="34.5" thickBot="1" x14ac:dyDescent="0.3">
      <c r="A9" s="62" t="s">
        <v>40</v>
      </c>
      <c r="B9" s="62" t="s">
        <v>128</v>
      </c>
      <c r="C9" s="64"/>
      <c r="D9" s="64">
        <v>-104</v>
      </c>
    </row>
    <row r="10" spans="1:4" ht="15.75" thickBot="1" x14ac:dyDescent="0.3">
      <c r="A10" s="62" t="s">
        <v>42</v>
      </c>
      <c r="B10" s="62" t="s">
        <v>129</v>
      </c>
      <c r="C10" s="64"/>
      <c r="D10" s="64"/>
    </row>
    <row r="11" spans="1:4" ht="23.25" thickBot="1" x14ac:dyDescent="0.3">
      <c r="A11" s="62" t="s">
        <v>44</v>
      </c>
      <c r="B11" s="62" t="s">
        <v>130</v>
      </c>
      <c r="C11" s="64"/>
      <c r="D11" s="64"/>
    </row>
    <row r="12" spans="1:4" ht="15.75" thickBot="1" x14ac:dyDescent="0.3">
      <c r="A12" s="62" t="s">
        <v>1</v>
      </c>
      <c r="B12" s="62" t="s">
        <v>46</v>
      </c>
      <c r="C12" s="64">
        <f>SUM(C13:C14)</f>
        <v>9</v>
      </c>
      <c r="D12" s="64">
        <f>SUM(D13:D14)</f>
        <v>1</v>
      </c>
    </row>
    <row r="13" spans="1:4" ht="15.75" thickBot="1" x14ac:dyDescent="0.3">
      <c r="A13" s="62" t="s">
        <v>47</v>
      </c>
      <c r="B13" s="62" t="s">
        <v>131</v>
      </c>
      <c r="C13" s="64">
        <v>3</v>
      </c>
      <c r="D13" s="64"/>
    </row>
    <row r="14" spans="1:4" ht="15.75" thickBot="1" x14ac:dyDescent="0.3">
      <c r="A14" s="62" t="s">
        <v>49</v>
      </c>
      <c r="B14" s="62" t="s">
        <v>132</v>
      </c>
      <c r="C14" s="64">
        <v>6</v>
      </c>
      <c r="D14" s="64">
        <v>1</v>
      </c>
    </row>
    <row r="15" spans="1:4" ht="15.75" thickBot="1" x14ac:dyDescent="0.3">
      <c r="A15" s="62" t="s">
        <v>1</v>
      </c>
      <c r="B15" s="62" t="s">
        <v>51</v>
      </c>
      <c r="C15" s="64">
        <f>SUM(C16:C18)</f>
        <v>-12001</v>
      </c>
      <c r="D15" s="64">
        <f>SUM(D16:D18)</f>
        <v>-15615</v>
      </c>
    </row>
    <row r="16" spans="1:4" ht="15.75" thickBot="1" x14ac:dyDescent="0.3">
      <c r="A16" s="62" t="s">
        <v>52</v>
      </c>
      <c r="B16" s="62" t="s">
        <v>133</v>
      </c>
      <c r="C16" s="64">
        <v>-9317</v>
      </c>
      <c r="D16" s="64">
        <v>-12175</v>
      </c>
    </row>
    <row r="17" spans="1:4" ht="15.75" thickBot="1" x14ac:dyDescent="0.3">
      <c r="A17" s="62" t="s">
        <v>54</v>
      </c>
      <c r="B17" s="62" t="s">
        <v>134</v>
      </c>
      <c r="C17" s="64">
        <v>-2684</v>
      </c>
      <c r="D17" s="64">
        <v>-3440</v>
      </c>
    </row>
    <row r="18" spans="1:4" ht="15.75" thickBot="1" x14ac:dyDescent="0.3">
      <c r="A18" s="62" t="s">
        <v>56</v>
      </c>
      <c r="B18" s="62" t="s">
        <v>135</v>
      </c>
      <c r="C18" s="64"/>
      <c r="D18" s="64"/>
    </row>
    <row r="19" spans="1:4" ht="15.75" thickBot="1" x14ac:dyDescent="0.3">
      <c r="A19" s="62" t="s">
        <v>1</v>
      </c>
      <c r="B19" s="62" t="s">
        <v>58</v>
      </c>
      <c r="C19" s="64">
        <f>SUM(C20:C23)</f>
        <v>-8353</v>
      </c>
      <c r="D19" s="64">
        <f>SUM(D20:D23)</f>
        <v>-9470</v>
      </c>
    </row>
    <row r="20" spans="1:4" ht="34.5" thickBot="1" x14ac:dyDescent="0.3">
      <c r="A20" s="62" t="s">
        <v>59</v>
      </c>
      <c r="B20" s="62" t="s">
        <v>136</v>
      </c>
      <c r="C20" s="64">
        <v>-8225</v>
      </c>
      <c r="D20" s="64">
        <v>-9222</v>
      </c>
    </row>
    <row r="21" spans="1:4" ht="15.75" thickBot="1" x14ac:dyDescent="0.3">
      <c r="A21" s="62" t="s">
        <v>61</v>
      </c>
      <c r="B21" s="62" t="s">
        <v>137</v>
      </c>
      <c r="C21" s="64">
        <v>-122</v>
      </c>
      <c r="D21" s="64">
        <v>-66</v>
      </c>
    </row>
    <row r="22" spans="1:4" ht="15.75" thickBot="1" x14ac:dyDescent="0.3">
      <c r="A22" s="62" t="s">
        <v>63</v>
      </c>
      <c r="B22" s="62" t="s">
        <v>138</v>
      </c>
      <c r="C22" s="64">
        <v>-6</v>
      </c>
      <c r="D22" s="64"/>
    </row>
    <row r="23" spans="1:4" ht="15.75" thickBot="1" x14ac:dyDescent="0.3">
      <c r="A23" s="62" t="s">
        <v>65</v>
      </c>
      <c r="B23" s="62" t="s">
        <v>139</v>
      </c>
      <c r="C23" s="64"/>
      <c r="D23" s="64">
        <v>-182</v>
      </c>
    </row>
    <row r="24" spans="1:4" ht="15.75" thickBot="1" x14ac:dyDescent="0.3">
      <c r="A24" s="62" t="s">
        <v>1</v>
      </c>
      <c r="B24" s="62" t="s">
        <v>67</v>
      </c>
      <c r="C24" s="64">
        <f>SUM(C25:C27)</f>
        <v>-1200</v>
      </c>
      <c r="D24" s="64">
        <f>SUM(D25:D27)</f>
        <v>-1128</v>
      </c>
    </row>
    <row r="25" spans="1:4" ht="15.75" thickBot="1" x14ac:dyDescent="0.3">
      <c r="A25" s="62" t="s">
        <v>68</v>
      </c>
      <c r="B25" s="62" t="s">
        <v>140</v>
      </c>
      <c r="C25" s="64">
        <v>-1124</v>
      </c>
      <c r="D25" s="63">
        <v>-1005</v>
      </c>
    </row>
    <row r="26" spans="1:4" ht="15.75" thickBot="1" x14ac:dyDescent="0.3">
      <c r="A26" s="62" t="s">
        <v>70</v>
      </c>
      <c r="B26" s="62" t="s">
        <v>141</v>
      </c>
      <c r="C26" s="64">
        <v>-76</v>
      </c>
      <c r="D26" s="63">
        <v>-123</v>
      </c>
    </row>
    <row r="27" spans="1:4" ht="15.75" thickBot="1" x14ac:dyDescent="0.3">
      <c r="A27" s="62" t="s">
        <v>72</v>
      </c>
      <c r="B27" s="62" t="s">
        <v>142</v>
      </c>
      <c r="C27" s="64"/>
      <c r="D27" s="64"/>
    </row>
    <row r="28" spans="1:4" ht="15.75" thickBot="1" x14ac:dyDescent="0.3">
      <c r="A28" s="62" t="s">
        <v>1</v>
      </c>
      <c r="B28" s="62" t="s">
        <v>74</v>
      </c>
      <c r="C28" s="64"/>
      <c r="D28" s="64"/>
    </row>
    <row r="29" spans="1:4" ht="15.75" thickBot="1" x14ac:dyDescent="0.3">
      <c r="A29" s="62" t="s">
        <v>75</v>
      </c>
      <c r="B29" s="62" t="s">
        <v>76</v>
      </c>
      <c r="C29" s="64"/>
      <c r="D29" s="64"/>
    </row>
    <row r="30" spans="1:4" ht="15.75" thickBot="1" x14ac:dyDescent="0.3">
      <c r="A30" s="62" t="s">
        <v>1</v>
      </c>
      <c r="B30" s="62" t="s">
        <v>77</v>
      </c>
      <c r="C30" s="64">
        <f>C31+C35</f>
        <v>0</v>
      </c>
      <c r="D30" s="64">
        <f>D31+D35</f>
        <v>0</v>
      </c>
    </row>
    <row r="31" spans="1:4" ht="15.75" thickBot="1" x14ac:dyDescent="0.3">
      <c r="A31" s="62" t="s">
        <v>1</v>
      </c>
      <c r="B31" s="62" t="s">
        <v>143</v>
      </c>
      <c r="C31" s="64">
        <f>SUM(C32:C34)</f>
        <v>0</v>
      </c>
      <c r="D31" s="64">
        <f>SUM(D32:D34)</f>
        <v>0</v>
      </c>
    </row>
    <row r="32" spans="1:4" ht="15.75" thickBot="1" x14ac:dyDescent="0.3">
      <c r="A32" s="62" t="s">
        <v>79</v>
      </c>
      <c r="B32" s="62" t="s">
        <v>144</v>
      </c>
      <c r="C32" s="64"/>
      <c r="D32" s="64"/>
    </row>
    <row r="33" spans="1:4" ht="15.75" thickBot="1" x14ac:dyDescent="0.3">
      <c r="A33" s="62" t="s">
        <v>81</v>
      </c>
      <c r="B33" s="62" t="s">
        <v>145</v>
      </c>
      <c r="C33" s="64"/>
      <c r="D33" s="64"/>
    </row>
    <row r="34" spans="1:4" ht="15.75" thickBot="1" x14ac:dyDescent="0.3">
      <c r="A34" s="62" t="s">
        <v>83</v>
      </c>
      <c r="B34" s="62" t="s">
        <v>146</v>
      </c>
      <c r="C34" s="64"/>
      <c r="D34" s="64"/>
    </row>
    <row r="35" spans="1:4" ht="15.75" thickBot="1" x14ac:dyDescent="0.3">
      <c r="A35" s="62" t="s">
        <v>1</v>
      </c>
      <c r="B35" s="62" t="s">
        <v>147</v>
      </c>
      <c r="C35" s="64">
        <f>SUM(C36:C38)</f>
        <v>0</v>
      </c>
      <c r="D35" s="64">
        <f>SUM(D36:D38)</f>
        <v>0</v>
      </c>
    </row>
    <row r="36" spans="1:4" ht="15.75" thickBot="1" x14ac:dyDescent="0.3">
      <c r="A36" s="62" t="s">
        <v>86</v>
      </c>
      <c r="B36" s="62" t="s">
        <v>144</v>
      </c>
      <c r="C36" s="64"/>
      <c r="D36" s="64"/>
    </row>
    <row r="37" spans="1:4" ht="15.75" thickBot="1" x14ac:dyDescent="0.3">
      <c r="A37" s="62" t="s">
        <v>87</v>
      </c>
      <c r="B37" s="62" t="s">
        <v>145</v>
      </c>
      <c r="C37" s="64"/>
      <c r="D37" s="64"/>
    </row>
    <row r="38" spans="1:4" ht="15.75" thickBot="1" x14ac:dyDescent="0.3">
      <c r="A38" s="62" t="s">
        <v>88</v>
      </c>
      <c r="B38" s="62" t="s">
        <v>146</v>
      </c>
      <c r="C38" s="64"/>
      <c r="D38" s="64"/>
    </row>
    <row r="39" spans="1:4" ht="15.75" thickBot="1" x14ac:dyDescent="0.3">
      <c r="A39" s="62" t="s">
        <v>148</v>
      </c>
      <c r="B39" s="62" t="s">
        <v>90</v>
      </c>
      <c r="C39" s="64"/>
      <c r="D39" s="64"/>
    </row>
    <row r="40" spans="1:4" ht="15.75" thickBot="1" x14ac:dyDescent="0.3">
      <c r="A40" s="62" t="s">
        <v>148</v>
      </c>
      <c r="B40" s="62" t="s">
        <v>91</v>
      </c>
      <c r="C40" s="64">
        <f>SUM(C41:C42)</f>
        <v>0</v>
      </c>
      <c r="D40" s="64">
        <f>SUM(D41:D42)</f>
        <v>0</v>
      </c>
    </row>
    <row r="41" spans="1:4" ht="15.75" thickBot="1" x14ac:dyDescent="0.3">
      <c r="A41" s="62" t="s">
        <v>92</v>
      </c>
      <c r="B41" s="62" t="s">
        <v>149</v>
      </c>
      <c r="C41" s="64"/>
      <c r="D41" s="64"/>
    </row>
    <row r="42" spans="1:4" ht="15.75" thickBot="1" x14ac:dyDescent="0.3">
      <c r="A42" s="62" t="s">
        <v>94</v>
      </c>
      <c r="B42" s="62" t="s">
        <v>150</v>
      </c>
      <c r="C42" s="64"/>
      <c r="D42" s="64"/>
    </row>
    <row r="43" spans="1:4" ht="15.75" thickBot="1" x14ac:dyDescent="0.3">
      <c r="A43" s="65" t="s">
        <v>1</v>
      </c>
      <c r="B43" s="65" t="s">
        <v>96</v>
      </c>
      <c r="C43" s="54">
        <f>C4+C5+C6+C7+C12+C15+C19+C24+C28+C29+C30+C39+C40</f>
        <v>719</v>
      </c>
      <c r="D43" s="54">
        <f>D4+D5+D6+D7+D12+D15+D19+D24+D28+D29+D30+D39+D40</f>
        <v>1552</v>
      </c>
    </row>
    <row r="44" spans="1:4" ht="15.75" thickBot="1" x14ac:dyDescent="0.3">
      <c r="A44" s="62" t="s">
        <v>1</v>
      </c>
      <c r="B44" s="62" t="s">
        <v>97</v>
      </c>
      <c r="C44" s="64">
        <f>SUM(C45:C46)</f>
        <v>467</v>
      </c>
      <c r="D44" s="64">
        <f>SUM(D45:D46)</f>
        <v>137</v>
      </c>
    </row>
    <row r="45" spans="1:4" ht="15.75" thickBot="1" x14ac:dyDescent="0.3">
      <c r="A45" s="62" t="s">
        <v>98</v>
      </c>
      <c r="B45" s="62" t="s">
        <v>151</v>
      </c>
      <c r="C45" s="64">
        <v>228</v>
      </c>
      <c r="D45" s="64">
        <v>24</v>
      </c>
    </row>
    <row r="46" spans="1:4" ht="15.75" thickBot="1" x14ac:dyDescent="0.3">
      <c r="A46" s="62" t="s">
        <v>100</v>
      </c>
      <c r="B46" s="62" t="s">
        <v>152</v>
      </c>
      <c r="C46" s="64">
        <v>239</v>
      </c>
      <c r="D46" s="64">
        <v>113</v>
      </c>
    </row>
    <row r="47" spans="1:4" ht="15.75" thickBot="1" x14ac:dyDescent="0.3">
      <c r="A47" s="62" t="s">
        <v>1</v>
      </c>
      <c r="B47" s="62" t="s">
        <v>102</v>
      </c>
      <c r="C47" s="64">
        <f>SUM(C48:C50)</f>
        <v>-23</v>
      </c>
      <c r="D47" s="64">
        <f>SUM(D48:D50)</f>
        <v>-47</v>
      </c>
    </row>
    <row r="48" spans="1:4" ht="45.75" thickBot="1" x14ac:dyDescent="0.3">
      <c r="A48" s="62" t="s">
        <v>103</v>
      </c>
      <c r="B48" s="62" t="s">
        <v>153</v>
      </c>
      <c r="C48" s="64"/>
      <c r="D48" s="64"/>
    </row>
    <row r="49" spans="1:4" ht="57" thickBot="1" x14ac:dyDescent="0.3">
      <c r="A49" s="62" t="s">
        <v>105</v>
      </c>
      <c r="B49" s="62" t="s">
        <v>154</v>
      </c>
      <c r="C49" s="64">
        <v>-23</v>
      </c>
      <c r="D49" s="64">
        <v>-47</v>
      </c>
    </row>
    <row r="50" spans="1:4" ht="15.75" thickBot="1" x14ac:dyDescent="0.3">
      <c r="A50" s="62" t="s">
        <v>107</v>
      </c>
      <c r="B50" s="62" t="s">
        <v>155</v>
      </c>
      <c r="C50" s="64"/>
      <c r="D50" s="64"/>
    </row>
    <row r="51" spans="1:4" ht="15.75" thickBot="1" x14ac:dyDescent="0.3">
      <c r="A51" s="62" t="s">
        <v>109</v>
      </c>
      <c r="B51" s="62" t="s">
        <v>110</v>
      </c>
      <c r="C51" s="64"/>
      <c r="D51" s="64"/>
    </row>
    <row r="52" spans="1:4" ht="15.75" thickBot="1" x14ac:dyDescent="0.3">
      <c r="A52" s="62" t="s">
        <v>111</v>
      </c>
      <c r="B52" s="62" t="s">
        <v>112</v>
      </c>
      <c r="C52" s="64"/>
      <c r="D52" s="64"/>
    </row>
    <row r="53" spans="1:4" ht="23.25" thickBot="1" x14ac:dyDescent="0.3">
      <c r="A53" s="62" t="s">
        <v>113</v>
      </c>
      <c r="B53" s="62" t="s">
        <v>114</v>
      </c>
      <c r="C53" s="64"/>
      <c r="D53" s="64"/>
    </row>
    <row r="54" spans="1:4" ht="15.75" thickBot="1" x14ac:dyDescent="0.3">
      <c r="A54" s="62" t="s">
        <v>1</v>
      </c>
      <c r="B54" s="62" t="s">
        <v>115</v>
      </c>
      <c r="C54" s="64"/>
      <c r="D54" s="64"/>
    </row>
    <row r="55" spans="1:4" ht="15.75" thickBot="1" x14ac:dyDescent="0.3">
      <c r="A55" s="65" t="s">
        <v>1</v>
      </c>
      <c r="B55" s="65" t="s">
        <v>116</v>
      </c>
      <c r="C55" s="54">
        <f>C44+C47+C51+C52+C53+C54</f>
        <v>444</v>
      </c>
      <c r="D55" s="54">
        <f>D44+D47+D51+D52+D53+D54</f>
        <v>90</v>
      </c>
    </row>
    <row r="56" spans="1:4" ht="15.75" thickBot="1" x14ac:dyDescent="0.3">
      <c r="A56" s="65" t="s">
        <v>1</v>
      </c>
      <c r="B56" s="65" t="s">
        <v>117</v>
      </c>
      <c r="C56" s="54">
        <f>C43+C55</f>
        <v>1163</v>
      </c>
      <c r="D56" s="54">
        <f>D43+D55</f>
        <v>1642</v>
      </c>
    </row>
    <row r="57" spans="1:4" ht="15.75" thickBot="1" x14ac:dyDescent="0.3">
      <c r="A57" s="62" t="s">
        <v>118</v>
      </c>
      <c r="B57" s="62" t="s">
        <v>119</v>
      </c>
      <c r="C57" s="64"/>
      <c r="D57" s="64">
        <v>-353</v>
      </c>
    </row>
    <row r="58" spans="1:4" ht="23.25" thickBot="1" x14ac:dyDescent="0.3">
      <c r="A58" s="65" t="s">
        <v>1</v>
      </c>
      <c r="B58" s="65" t="s">
        <v>120</v>
      </c>
      <c r="C58" s="54">
        <f>C56+C57</f>
        <v>1163</v>
      </c>
      <c r="D58" s="54">
        <f>D56+D57</f>
        <v>1289</v>
      </c>
    </row>
    <row r="59" spans="1:4" ht="15.75" thickBot="1" x14ac:dyDescent="0.3">
      <c r="A59" s="56"/>
      <c r="B59" s="56" t="s">
        <v>121</v>
      </c>
      <c r="C59" s="61">
        <f>C60</f>
        <v>0</v>
      </c>
      <c r="D59" s="61">
        <f>D60</f>
        <v>0</v>
      </c>
    </row>
    <row r="60" spans="1:4" ht="15.75" thickBot="1" x14ac:dyDescent="0.3">
      <c r="A60" s="62" t="s">
        <v>1</v>
      </c>
      <c r="B60" s="62" t="s">
        <v>122</v>
      </c>
      <c r="C60" s="64"/>
      <c r="D60" s="64"/>
    </row>
    <row r="61" spans="1:4" ht="15.75" thickBot="1" x14ac:dyDescent="0.3">
      <c r="A61" s="62" t="s">
        <v>1</v>
      </c>
      <c r="B61" s="62" t="s">
        <v>123</v>
      </c>
      <c r="C61" s="64">
        <f>C58+C60</f>
        <v>1163</v>
      </c>
      <c r="D61" s="64">
        <f>D58+D60</f>
        <v>1289</v>
      </c>
    </row>
    <row r="63" spans="1:4" x14ac:dyDescent="0.25">
      <c r="A63" s="55" t="s">
        <v>158</v>
      </c>
    </row>
  </sheetData>
  <mergeCells count="1">
    <mergeCell ref="A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9"/>
  <sheetViews>
    <sheetView workbookViewId="0">
      <selection sqref="A1:D1"/>
    </sheetView>
  </sheetViews>
  <sheetFormatPr baseColWidth="10" defaultColWidth="9.140625" defaultRowHeight="15" x14ac:dyDescent="0.25"/>
  <cols>
    <col min="1" max="1" width="28.85546875" style="10" customWidth="1"/>
    <col min="2" max="2" width="86.5703125" style="10" customWidth="1"/>
    <col min="3" max="4" width="15.42578125" style="10" customWidth="1"/>
    <col min="5" max="16384" width="9.140625" style="10"/>
  </cols>
  <sheetData>
    <row r="1" spans="1:4" s="9" customFormat="1" ht="39.75" customHeight="1" thickBot="1" x14ac:dyDescent="0.3">
      <c r="A1" s="101" t="s">
        <v>24</v>
      </c>
      <c r="B1" s="102"/>
      <c r="C1" s="102"/>
      <c r="D1" s="103"/>
    </row>
    <row r="2" spans="1:4" s="9" customFormat="1" ht="19.5" customHeight="1" thickBot="1" x14ac:dyDescent="0.3">
      <c r="A2" s="104"/>
      <c r="B2" s="105"/>
      <c r="C2" s="105"/>
      <c r="D2" s="106"/>
    </row>
    <row r="3" spans="1:4" s="9" customFormat="1" ht="19.5" customHeight="1" thickBot="1" x14ac:dyDescent="0.3">
      <c r="A3" s="107"/>
      <c r="B3" s="108"/>
      <c r="C3" s="108"/>
      <c r="D3" s="108"/>
    </row>
    <row r="4" spans="1:4" ht="19.5" customHeight="1" thickBot="1" x14ac:dyDescent="0.3">
      <c r="A4" s="109" t="s">
        <v>25</v>
      </c>
      <c r="B4" s="109"/>
      <c r="C4" s="109"/>
      <c r="D4" s="109"/>
    </row>
    <row r="5" spans="1:4" ht="15.75" thickBot="1" x14ac:dyDescent="0.3">
      <c r="A5" s="30" t="s">
        <v>26</v>
      </c>
      <c r="B5" s="30" t="s">
        <v>27</v>
      </c>
      <c r="C5" s="30" t="s">
        <v>28</v>
      </c>
      <c r="D5" s="30" t="s">
        <v>29</v>
      </c>
    </row>
    <row r="6" spans="1:4" x14ac:dyDescent="0.25">
      <c r="A6" s="17"/>
      <c r="B6" s="18" t="s">
        <v>30</v>
      </c>
      <c r="C6" s="31">
        <f>+C61</f>
        <v>-7838.9400000000005</v>
      </c>
      <c r="D6" s="31">
        <f>+D61</f>
        <v>-9639.01</v>
      </c>
    </row>
    <row r="7" spans="1:4" ht="24" x14ac:dyDescent="0.25">
      <c r="A7" s="32" t="s">
        <v>31</v>
      </c>
      <c r="B7" s="32" t="s">
        <v>32</v>
      </c>
      <c r="C7" s="33">
        <v>0</v>
      </c>
      <c r="D7" s="33">
        <v>0</v>
      </c>
    </row>
    <row r="8" spans="1:4" x14ac:dyDescent="0.25">
      <c r="A8" s="32" t="s">
        <v>33</v>
      </c>
      <c r="B8" s="32" t="s">
        <v>34</v>
      </c>
      <c r="C8" s="33">
        <v>0</v>
      </c>
      <c r="D8" s="33">
        <v>0</v>
      </c>
    </row>
    <row r="9" spans="1:4" x14ac:dyDescent="0.25">
      <c r="A9" s="32" t="s">
        <v>35</v>
      </c>
      <c r="B9" s="32" t="s">
        <v>36</v>
      </c>
      <c r="C9" s="33">
        <v>0</v>
      </c>
      <c r="D9" s="33">
        <v>0</v>
      </c>
    </row>
    <row r="10" spans="1:4" x14ac:dyDescent="0.25">
      <c r="A10" s="32"/>
      <c r="B10" s="32" t="s">
        <v>37</v>
      </c>
      <c r="C10" s="34">
        <f>+C11+C12+C13+C14</f>
        <v>0</v>
      </c>
      <c r="D10" s="34">
        <f>+D11+D12+D13+D14</f>
        <v>0</v>
      </c>
    </row>
    <row r="11" spans="1:4" x14ac:dyDescent="0.25">
      <c r="A11" s="32" t="s">
        <v>38</v>
      </c>
      <c r="B11" s="32" t="s">
        <v>39</v>
      </c>
      <c r="C11" s="33">
        <v>0</v>
      </c>
      <c r="D11" s="33">
        <v>0</v>
      </c>
    </row>
    <row r="12" spans="1:4" ht="35.25" x14ac:dyDescent="0.25">
      <c r="A12" s="32" t="s">
        <v>40</v>
      </c>
      <c r="B12" s="32" t="s">
        <v>41</v>
      </c>
      <c r="C12" s="33">
        <v>0</v>
      </c>
      <c r="D12" s="33">
        <v>0</v>
      </c>
    </row>
    <row r="13" spans="1:4" x14ac:dyDescent="0.25">
      <c r="A13" s="32" t="s">
        <v>42</v>
      </c>
      <c r="B13" s="32" t="s">
        <v>43</v>
      </c>
      <c r="C13" s="33">
        <v>0</v>
      </c>
      <c r="D13" s="33">
        <v>0</v>
      </c>
    </row>
    <row r="14" spans="1:4" ht="24" x14ac:dyDescent="0.25">
      <c r="A14" s="32" t="s">
        <v>44</v>
      </c>
      <c r="B14" s="32" t="s">
        <v>45</v>
      </c>
      <c r="C14" s="33">
        <v>0</v>
      </c>
      <c r="D14" s="33">
        <v>0</v>
      </c>
    </row>
    <row r="15" spans="1:4" x14ac:dyDescent="0.25">
      <c r="A15" s="32"/>
      <c r="B15" s="32" t="s">
        <v>46</v>
      </c>
      <c r="C15" s="34">
        <f>+C16+C17</f>
        <v>168.21</v>
      </c>
      <c r="D15" s="34">
        <f>+D16+D17</f>
        <v>336.05</v>
      </c>
    </row>
    <row r="16" spans="1:4" x14ac:dyDescent="0.25">
      <c r="A16" s="32" t="s">
        <v>47</v>
      </c>
      <c r="B16" s="32" t="s">
        <v>48</v>
      </c>
      <c r="C16" s="33">
        <v>168.21</v>
      </c>
      <c r="D16" s="33">
        <v>336.05</v>
      </c>
    </row>
    <row r="17" spans="1:4" x14ac:dyDescent="0.25">
      <c r="A17" s="32" t="s">
        <v>49</v>
      </c>
      <c r="B17" s="32" t="s">
        <v>50</v>
      </c>
      <c r="C17" s="33">
        <v>0</v>
      </c>
      <c r="D17" s="33">
        <v>0</v>
      </c>
    </row>
    <row r="18" spans="1:4" x14ac:dyDescent="0.25">
      <c r="A18" s="32"/>
      <c r="B18" s="32" t="s">
        <v>51</v>
      </c>
      <c r="C18" s="34">
        <f>+C19+C20+C21</f>
        <v>-4414.84</v>
      </c>
      <c r="D18" s="34">
        <f>+D19+D20+D21</f>
        <v>-5311.13</v>
      </c>
    </row>
    <row r="19" spans="1:4" x14ac:dyDescent="0.25">
      <c r="A19" s="32" t="s">
        <v>52</v>
      </c>
      <c r="B19" s="32" t="s">
        <v>53</v>
      </c>
      <c r="C19" s="33">
        <v>-3479.03</v>
      </c>
      <c r="D19" s="33">
        <v>-4170.7700000000004</v>
      </c>
    </row>
    <row r="20" spans="1:4" x14ac:dyDescent="0.25">
      <c r="A20" s="32" t="s">
        <v>54</v>
      </c>
      <c r="B20" s="32" t="s">
        <v>55</v>
      </c>
      <c r="C20" s="33">
        <v>-935.81</v>
      </c>
      <c r="D20" s="33">
        <v>-1140.3599999999999</v>
      </c>
    </row>
    <row r="21" spans="1:4" x14ac:dyDescent="0.25">
      <c r="A21" s="32" t="s">
        <v>56</v>
      </c>
      <c r="B21" s="32" t="s">
        <v>57</v>
      </c>
      <c r="C21" s="33">
        <v>0</v>
      </c>
      <c r="D21" s="33">
        <v>0</v>
      </c>
    </row>
    <row r="22" spans="1:4" x14ac:dyDescent="0.25">
      <c r="A22" s="32"/>
      <c r="B22" s="32" t="s">
        <v>58</v>
      </c>
      <c r="C22" s="34">
        <f>+C23+C24+C25+C26</f>
        <v>-1279.4000000000001</v>
      </c>
      <c r="D22" s="34">
        <f>+D23+D24+D25+D26</f>
        <v>-1285.53</v>
      </c>
    </row>
    <row r="23" spans="1:4" ht="35.25" x14ac:dyDescent="0.25">
      <c r="A23" s="32" t="s">
        <v>59</v>
      </c>
      <c r="B23" s="32" t="s">
        <v>60</v>
      </c>
      <c r="C23" s="33">
        <v>-1279.4000000000001</v>
      </c>
      <c r="D23" s="33">
        <v>-1271.02</v>
      </c>
    </row>
    <row r="24" spans="1:4" x14ac:dyDescent="0.25">
      <c r="A24" s="32" t="s">
        <v>61</v>
      </c>
      <c r="B24" s="32" t="s">
        <v>62</v>
      </c>
      <c r="C24" s="33">
        <v>0</v>
      </c>
      <c r="D24" s="33">
        <v>-0.01</v>
      </c>
    </row>
    <row r="25" spans="1:4" x14ac:dyDescent="0.25">
      <c r="A25" s="32" t="s">
        <v>63</v>
      </c>
      <c r="B25" s="32" t="s">
        <v>64</v>
      </c>
      <c r="C25" s="33">
        <v>0</v>
      </c>
      <c r="D25" s="33">
        <v>0</v>
      </c>
    </row>
    <row r="26" spans="1:4" x14ac:dyDescent="0.25">
      <c r="A26" s="32" t="s">
        <v>65</v>
      </c>
      <c r="B26" s="32" t="s">
        <v>66</v>
      </c>
      <c r="C26" s="33">
        <v>0</v>
      </c>
      <c r="D26" s="33">
        <v>-14.5</v>
      </c>
    </row>
    <row r="27" spans="1:4" x14ac:dyDescent="0.25">
      <c r="A27" s="32"/>
      <c r="B27" s="32" t="s">
        <v>67</v>
      </c>
      <c r="C27" s="34">
        <f>+C28+C29+C30</f>
        <v>-46.35</v>
      </c>
      <c r="D27" s="34">
        <f>+D28+D29+D30</f>
        <v>-61.11</v>
      </c>
    </row>
    <row r="28" spans="1:4" x14ac:dyDescent="0.25">
      <c r="A28" s="32" t="s">
        <v>68</v>
      </c>
      <c r="B28" s="32" t="s">
        <v>69</v>
      </c>
      <c r="C28" s="33">
        <v>0</v>
      </c>
      <c r="D28" s="33">
        <v>0</v>
      </c>
    </row>
    <row r="29" spans="1:4" x14ac:dyDescent="0.25">
      <c r="A29" s="32" t="s">
        <v>70</v>
      </c>
      <c r="B29" s="32" t="s">
        <v>71</v>
      </c>
      <c r="C29" s="33">
        <v>-46.35</v>
      </c>
      <c r="D29" s="33">
        <v>-61.11</v>
      </c>
    </row>
    <row r="30" spans="1:4" x14ac:dyDescent="0.25">
      <c r="A30" s="32" t="s">
        <v>72</v>
      </c>
      <c r="B30" s="32" t="s">
        <v>73</v>
      </c>
      <c r="C30" s="33">
        <v>0</v>
      </c>
      <c r="D30" s="33">
        <v>0</v>
      </c>
    </row>
    <row r="31" spans="1:4" x14ac:dyDescent="0.25">
      <c r="A31" s="32"/>
      <c r="B31" s="32" t="s">
        <v>74</v>
      </c>
      <c r="C31" s="33">
        <v>0</v>
      </c>
      <c r="D31" s="33">
        <v>11.73</v>
      </c>
    </row>
    <row r="32" spans="1:4" x14ac:dyDescent="0.25">
      <c r="A32" s="32" t="s">
        <v>75</v>
      </c>
      <c r="B32" s="32" t="s">
        <v>76</v>
      </c>
      <c r="C32" s="33">
        <v>0</v>
      </c>
      <c r="D32" s="33">
        <v>0</v>
      </c>
    </row>
    <row r="33" spans="1:4" x14ac:dyDescent="0.25">
      <c r="A33" s="32"/>
      <c r="B33" s="32" t="s">
        <v>77</v>
      </c>
      <c r="C33" s="34">
        <f>+C34+C38</f>
        <v>0</v>
      </c>
      <c r="D33" s="34">
        <f>+D34+D38</f>
        <v>0</v>
      </c>
    </row>
    <row r="34" spans="1:4" x14ac:dyDescent="0.25">
      <c r="A34" s="32"/>
      <c r="B34" s="32" t="s">
        <v>78</v>
      </c>
      <c r="C34" s="34">
        <f>+C35+C36+C37</f>
        <v>0</v>
      </c>
      <c r="D34" s="34">
        <f>+D35+D36+D37</f>
        <v>0</v>
      </c>
    </row>
    <row r="35" spans="1:4" x14ac:dyDescent="0.25">
      <c r="A35" s="32" t="s">
        <v>79</v>
      </c>
      <c r="B35" s="32" t="s">
        <v>80</v>
      </c>
      <c r="C35" s="33">
        <v>0</v>
      </c>
      <c r="D35" s="33">
        <v>0</v>
      </c>
    </row>
    <row r="36" spans="1:4" x14ac:dyDescent="0.25">
      <c r="A36" s="32" t="s">
        <v>81</v>
      </c>
      <c r="B36" s="32" t="s">
        <v>82</v>
      </c>
      <c r="C36" s="33">
        <v>0</v>
      </c>
      <c r="D36" s="33">
        <v>0</v>
      </c>
    </row>
    <row r="37" spans="1:4" x14ac:dyDescent="0.25">
      <c r="A37" s="32" t="s">
        <v>83</v>
      </c>
      <c r="B37" s="32" t="s">
        <v>84</v>
      </c>
      <c r="C37" s="33">
        <v>0</v>
      </c>
      <c r="D37" s="33">
        <v>0</v>
      </c>
    </row>
    <row r="38" spans="1:4" x14ac:dyDescent="0.25">
      <c r="A38" s="32"/>
      <c r="B38" s="32" t="s">
        <v>85</v>
      </c>
      <c r="C38" s="34">
        <f>+C39+C40+C41</f>
        <v>0</v>
      </c>
      <c r="D38" s="34">
        <f>+D39+D40+D41</f>
        <v>0</v>
      </c>
    </row>
    <row r="39" spans="1:4" x14ac:dyDescent="0.25">
      <c r="A39" s="32" t="s">
        <v>86</v>
      </c>
      <c r="B39" s="32" t="s">
        <v>80</v>
      </c>
      <c r="C39" s="33">
        <v>0</v>
      </c>
      <c r="D39" s="33">
        <v>0</v>
      </c>
    </row>
    <row r="40" spans="1:4" x14ac:dyDescent="0.25">
      <c r="A40" s="32" t="s">
        <v>87</v>
      </c>
      <c r="B40" s="32" t="s">
        <v>82</v>
      </c>
      <c r="C40" s="33">
        <v>0</v>
      </c>
      <c r="D40" s="33">
        <v>0</v>
      </c>
    </row>
    <row r="41" spans="1:4" x14ac:dyDescent="0.25">
      <c r="A41" s="32" t="s">
        <v>88</v>
      </c>
      <c r="B41" s="32" t="s">
        <v>84</v>
      </c>
      <c r="C41" s="33">
        <v>0</v>
      </c>
      <c r="D41" s="33">
        <v>0</v>
      </c>
    </row>
    <row r="42" spans="1:4" x14ac:dyDescent="0.25">
      <c r="A42" s="32" t="s">
        <v>89</v>
      </c>
      <c r="B42" s="32" t="s">
        <v>90</v>
      </c>
      <c r="C42" s="33">
        <v>0</v>
      </c>
      <c r="D42" s="33">
        <v>0</v>
      </c>
    </row>
    <row r="43" spans="1:4" x14ac:dyDescent="0.25">
      <c r="A43" s="32" t="s">
        <v>89</v>
      </c>
      <c r="B43" s="32" t="s">
        <v>91</v>
      </c>
      <c r="C43" s="34">
        <f>+C44+C45</f>
        <v>0</v>
      </c>
      <c r="D43" s="34">
        <f>+D44+D45</f>
        <v>1.0000000000000009E-2</v>
      </c>
    </row>
    <row r="44" spans="1:4" x14ac:dyDescent="0.25">
      <c r="A44" s="32" t="s">
        <v>92</v>
      </c>
      <c r="B44" s="32" t="s">
        <v>93</v>
      </c>
      <c r="C44" s="33">
        <v>0</v>
      </c>
      <c r="D44" s="33">
        <v>-0.21</v>
      </c>
    </row>
    <row r="45" spans="1:4" x14ac:dyDescent="0.25">
      <c r="A45" s="32" t="s">
        <v>94</v>
      </c>
      <c r="B45" s="32" t="s">
        <v>95</v>
      </c>
      <c r="C45" s="33">
        <v>0</v>
      </c>
      <c r="D45" s="33">
        <v>0.22</v>
      </c>
    </row>
    <row r="46" spans="1:4" x14ac:dyDescent="0.25">
      <c r="A46" s="35"/>
      <c r="B46" s="35" t="s">
        <v>96</v>
      </c>
      <c r="C46" s="31">
        <f>+C7+C8+C9+C10+C15+C18+C22+C27+C31+C32+C33+C42+C43</f>
        <v>-5572.380000000001</v>
      </c>
      <c r="D46" s="31">
        <f>+D7+D8+D9+D10+D15+D18+D22+D27+D31+D32+D33+D42+D43</f>
        <v>-6309.98</v>
      </c>
    </row>
    <row r="47" spans="1:4" x14ac:dyDescent="0.25">
      <c r="A47" s="32"/>
      <c r="B47" s="32" t="s">
        <v>97</v>
      </c>
      <c r="C47" s="34">
        <f>+C48+C49</f>
        <v>1.44</v>
      </c>
      <c r="D47" s="34">
        <f>+D48+D49</f>
        <v>0</v>
      </c>
    </row>
    <row r="48" spans="1:4" x14ac:dyDescent="0.25">
      <c r="A48" s="32" t="s">
        <v>98</v>
      </c>
      <c r="B48" s="32" t="s">
        <v>99</v>
      </c>
      <c r="C48" s="33">
        <v>0</v>
      </c>
      <c r="D48" s="33">
        <v>0</v>
      </c>
    </row>
    <row r="49" spans="1:4" x14ac:dyDescent="0.25">
      <c r="A49" s="32" t="s">
        <v>100</v>
      </c>
      <c r="B49" s="32" t="s">
        <v>101</v>
      </c>
      <c r="C49" s="33">
        <v>1.44</v>
      </c>
      <c r="D49" s="33">
        <v>0</v>
      </c>
    </row>
    <row r="50" spans="1:4" x14ac:dyDescent="0.25">
      <c r="A50" s="32"/>
      <c r="B50" s="32" t="s">
        <v>102</v>
      </c>
      <c r="C50" s="34">
        <f>+C51+C52+C53</f>
        <v>0</v>
      </c>
      <c r="D50" s="34">
        <f>+D51+D52+D53</f>
        <v>0</v>
      </c>
    </row>
    <row r="51" spans="1:4" ht="46.5" x14ac:dyDescent="0.25">
      <c r="A51" s="32" t="s">
        <v>103</v>
      </c>
      <c r="B51" s="32" t="s">
        <v>104</v>
      </c>
      <c r="C51" s="33">
        <v>0</v>
      </c>
      <c r="D51" s="33">
        <v>0</v>
      </c>
    </row>
    <row r="52" spans="1:4" ht="57.75" x14ac:dyDescent="0.25">
      <c r="A52" s="32" t="s">
        <v>105</v>
      </c>
      <c r="B52" s="32" t="s">
        <v>106</v>
      </c>
      <c r="C52" s="33">
        <v>0</v>
      </c>
      <c r="D52" s="33">
        <v>0</v>
      </c>
    </row>
    <row r="53" spans="1:4" x14ac:dyDescent="0.25">
      <c r="A53" s="32" t="s">
        <v>107</v>
      </c>
      <c r="B53" s="32" t="s">
        <v>108</v>
      </c>
      <c r="C53" s="33">
        <v>0</v>
      </c>
      <c r="D53" s="33">
        <v>0</v>
      </c>
    </row>
    <row r="54" spans="1:4" x14ac:dyDescent="0.25">
      <c r="A54" s="32" t="s">
        <v>109</v>
      </c>
      <c r="B54" s="32" t="s">
        <v>110</v>
      </c>
      <c r="C54" s="33">
        <v>0</v>
      </c>
      <c r="D54" s="33">
        <v>0</v>
      </c>
    </row>
    <row r="55" spans="1:4" x14ac:dyDescent="0.25">
      <c r="A55" s="32" t="s">
        <v>111</v>
      </c>
      <c r="B55" s="32" t="s">
        <v>112</v>
      </c>
      <c r="C55" s="33">
        <v>0</v>
      </c>
      <c r="D55" s="33">
        <v>0</v>
      </c>
    </row>
    <row r="56" spans="1:4" ht="24" x14ac:dyDescent="0.25">
      <c r="A56" s="32" t="s">
        <v>113</v>
      </c>
      <c r="B56" s="32" t="s">
        <v>114</v>
      </c>
      <c r="C56" s="33">
        <v>-2268</v>
      </c>
      <c r="D56" s="33">
        <v>-3329.03</v>
      </c>
    </row>
    <row r="57" spans="1:4" x14ac:dyDescent="0.25">
      <c r="A57" s="32"/>
      <c r="B57" s="32" t="s">
        <v>115</v>
      </c>
      <c r="C57" s="33">
        <v>0</v>
      </c>
      <c r="D57" s="33">
        <v>0</v>
      </c>
    </row>
    <row r="58" spans="1:4" x14ac:dyDescent="0.25">
      <c r="A58" s="35"/>
      <c r="B58" s="35" t="s">
        <v>116</v>
      </c>
      <c r="C58" s="31">
        <f>+C47+C50+C54+C55+C56+C57</f>
        <v>-2266.56</v>
      </c>
      <c r="D58" s="31">
        <f>+D47+D50+D54+D55+D56+D57</f>
        <v>-3329.03</v>
      </c>
    </row>
    <row r="59" spans="1:4" x14ac:dyDescent="0.25">
      <c r="A59" s="35"/>
      <c r="B59" s="35" t="s">
        <v>117</v>
      </c>
      <c r="C59" s="31">
        <f>+C46+C58</f>
        <v>-7838.9400000000005</v>
      </c>
      <c r="D59" s="31">
        <f>+D46+D58</f>
        <v>-9639.01</v>
      </c>
    </row>
    <row r="60" spans="1:4" x14ac:dyDescent="0.25">
      <c r="A60" s="32" t="s">
        <v>118</v>
      </c>
      <c r="B60" s="32" t="s">
        <v>119</v>
      </c>
      <c r="C60" s="33">
        <v>0</v>
      </c>
      <c r="D60" s="33">
        <v>0</v>
      </c>
    </row>
    <row r="61" spans="1:4" ht="24" x14ac:dyDescent="0.25">
      <c r="A61" s="35"/>
      <c r="B61" s="35" t="s">
        <v>120</v>
      </c>
      <c r="C61" s="31">
        <f>+C59+C60</f>
        <v>-7838.9400000000005</v>
      </c>
      <c r="D61" s="31">
        <f>+D59+D60</f>
        <v>-9639.01</v>
      </c>
    </row>
    <row r="62" spans="1:4" x14ac:dyDescent="0.25">
      <c r="A62" s="17"/>
      <c r="B62" s="18" t="s">
        <v>121</v>
      </c>
      <c r="C62" s="19" t="s">
        <v>26</v>
      </c>
      <c r="D62" s="19" t="s">
        <v>26</v>
      </c>
    </row>
    <row r="63" spans="1:4" x14ac:dyDescent="0.25">
      <c r="A63" s="32"/>
      <c r="B63" s="32" t="s">
        <v>122</v>
      </c>
      <c r="C63" s="33">
        <v>0</v>
      </c>
      <c r="D63" s="33">
        <v>0</v>
      </c>
    </row>
    <row r="64" spans="1:4" x14ac:dyDescent="0.25">
      <c r="A64" s="32"/>
      <c r="B64" s="32" t="s">
        <v>123</v>
      </c>
      <c r="C64" s="31">
        <f>+C61+C63</f>
        <v>-7838.9400000000005</v>
      </c>
      <c r="D64" s="31">
        <f>+D61+D63</f>
        <v>-9639.01</v>
      </c>
    </row>
    <row r="65" spans="1:4" x14ac:dyDescent="0.25">
      <c r="A65" s="36"/>
      <c r="B65" s="36"/>
      <c r="C65" s="36"/>
      <c r="D65" s="36"/>
    </row>
    <row r="66" spans="1:4" x14ac:dyDescent="0.25">
      <c r="A66" s="37" t="s">
        <v>124</v>
      </c>
      <c r="B66" s="36"/>
      <c r="C66" s="36"/>
      <c r="D66" s="36"/>
    </row>
    <row r="67" spans="1:4" x14ac:dyDescent="0.25">
      <c r="A67" s="36"/>
      <c r="B67" s="36"/>
      <c r="C67" s="36"/>
      <c r="D67" s="36"/>
    </row>
    <row r="68" spans="1:4" x14ac:dyDescent="0.25">
      <c r="A68" s="36"/>
      <c r="B68" s="36"/>
      <c r="C68" s="36"/>
      <c r="D68" s="36"/>
    </row>
    <row r="69" spans="1:4" x14ac:dyDescent="0.25">
      <c r="A69" s="36"/>
      <c r="B69" s="36"/>
      <c r="C69" s="36"/>
      <c r="D69" s="36"/>
    </row>
    <row r="70" spans="1:4" x14ac:dyDescent="0.25">
      <c r="A70" s="36"/>
      <c r="B70" s="36"/>
      <c r="C70" s="36"/>
      <c r="D70" s="36"/>
    </row>
    <row r="71" spans="1:4" x14ac:dyDescent="0.25">
      <c r="A71" s="36"/>
      <c r="B71" s="36"/>
      <c r="C71" s="36"/>
      <c r="D71" s="36"/>
    </row>
    <row r="72" spans="1:4" x14ac:dyDescent="0.25">
      <c r="A72" s="36"/>
      <c r="B72" s="36"/>
      <c r="C72" s="36"/>
      <c r="D72" s="36"/>
    </row>
    <row r="73" spans="1:4" x14ac:dyDescent="0.25">
      <c r="A73" s="36"/>
      <c r="B73" s="36"/>
      <c r="C73" s="36"/>
      <c r="D73" s="36"/>
    </row>
    <row r="74" spans="1:4" x14ac:dyDescent="0.25">
      <c r="A74" s="36"/>
      <c r="B74" s="36"/>
      <c r="C74" s="36"/>
      <c r="D74" s="36"/>
    </row>
    <row r="75" spans="1:4" x14ac:dyDescent="0.25">
      <c r="A75" s="36"/>
      <c r="B75" s="36"/>
      <c r="C75" s="36"/>
      <c r="D75" s="36"/>
    </row>
    <row r="76" spans="1:4" x14ac:dyDescent="0.25">
      <c r="A76" s="36"/>
      <c r="B76" s="36"/>
      <c r="C76" s="36"/>
      <c r="D76" s="36"/>
    </row>
    <row r="77" spans="1:4" x14ac:dyDescent="0.25">
      <c r="A77" s="36"/>
      <c r="B77" s="36"/>
      <c r="C77" s="36"/>
      <c r="D77" s="36"/>
    </row>
    <row r="78" spans="1:4" x14ac:dyDescent="0.25">
      <c r="A78" s="36"/>
      <c r="B78" s="36"/>
      <c r="C78" s="36"/>
      <c r="D78" s="36"/>
    </row>
    <row r="79" spans="1:4" x14ac:dyDescent="0.25">
      <c r="A79" s="36"/>
      <c r="B79" s="36"/>
      <c r="C79" s="36"/>
      <c r="D79" s="36"/>
    </row>
    <row r="80" spans="1:4" x14ac:dyDescent="0.25">
      <c r="A80" s="36"/>
      <c r="B80" s="36"/>
      <c r="C80" s="36"/>
      <c r="D80" s="36"/>
    </row>
    <row r="81" spans="1:4" x14ac:dyDescent="0.25">
      <c r="A81" s="36"/>
      <c r="B81" s="36"/>
      <c r="C81" s="36"/>
      <c r="D81" s="36"/>
    </row>
    <row r="82" spans="1:4" x14ac:dyDescent="0.25">
      <c r="A82" s="36"/>
      <c r="B82" s="36"/>
      <c r="C82" s="36"/>
      <c r="D82" s="36"/>
    </row>
    <row r="83" spans="1:4" x14ac:dyDescent="0.25">
      <c r="A83" s="36"/>
      <c r="B83" s="36"/>
      <c r="C83" s="36"/>
      <c r="D83" s="36"/>
    </row>
    <row r="84" spans="1:4" x14ac:dyDescent="0.25">
      <c r="A84" s="36"/>
      <c r="B84" s="36"/>
      <c r="C84" s="36"/>
      <c r="D84" s="36"/>
    </row>
    <row r="85" spans="1:4" x14ac:dyDescent="0.25">
      <c r="A85" s="36"/>
      <c r="B85" s="36"/>
      <c r="C85" s="36"/>
      <c r="D85" s="36"/>
    </row>
    <row r="86" spans="1:4" x14ac:dyDescent="0.25">
      <c r="A86" s="36"/>
      <c r="B86" s="36"/>
      <c r="C86" s="36"/>
      <c r="D86" s="36"/>
    </row>
    <row r="87" spans="1:4" x14ac:dyDescent="0.25">
      <c r="A87" s="36"/>
      <c r="B87" s="36"/>
      <c r="C87" s="36"/>
      <c r="D87" s="36"/>
    </row>
    <row r="88" spans="1:4" x14ac:dyDescent="0.25">
      <c r="A88" s="36"/>
      <c r="B88" s="36"/>
      <c r="C88" s="36"/>
      <c r="D88" s="36"/>
    </row>
    <row r="89" spans="1:4" x14ac:dyDescent="0.25">
      <c r="A89" s="36"/>
      <c r="B89" s="36"/>
      <c r="C89" s="36"/>
      <c r="D89" s="36"/>
    </row>
    <row r="90" spans="1:4" x14ac:dyDescent="0.25">
      <c r="A90" s="36"/>
      <c r="B90" s="36"/>
      <c r="C90" s="36"/>
      <c r="D90" s="36"/>
    </row>
    <row r="91" spans="1:4" x14ac:dyDescent="0.25">
      <c r="A91" s="36"/>
      <c r="B91" s="36"/>
      <c r="C91" s="36"/>
      <c r="D91" s="36"/>
    </row>
    <row r="92" spans="1:4" x14ac:dyDescent="0.25">
      <c r="A92" s="36"/>
      <c r="B92" s="36"/>
      <c r="C92" s="36"/>
      <c r="D92" s="36"/>
    </row>
    <row r="93" spans="1:4" x14ac:dyDescent="0.25">
      <c r="A93" s="36"/>
      <c r="B93" s="36"/>
      <c r="C93" s="36"/>
      <c r="D93" s="36"/>
    </row>
    <row r="94" spans="1:4" x14ac:dyDescent="0.25">
      <c r="A94" s="36"/>
      <c r="B94" s="36"/>
      <c r="C94" s="36"/>
      <c r="D94" s="36"/>
    </row>
    <row r="95" spans="1:4" x14ac:dyDescent="0.25">
      <c r="A95" s="36"/>
      <c r="B95" s="36"/>
      <c r="C95" s="36"/>
      <c r="D95" s="36"/>
    </row>
    <row r="96" spans="1:4" x14ac:dyDescent="0.25">
      <c r="A96" s="36"/>
      <c r="B96" s="36"/>
      <c r="C96" s="36"/>
      <c r="D96" s="36"/>
    </row>
    <row r="97" spans="1:4" x14ac:dyDescent="0.25">
      <c r="A97" s="36"/>
      <c r="B97" s="36"/>
      <c r="C97" s="36"/>
      <c r="D97" s="36"/>
    </row>
    <row r="98" spans="1:4" x14ac:dyDescent="0.25">
      <c r="A98" s="36"/>
      <c r="B98" s="36"/>
      <c r="C98" s="36"/>
      <c r="D98" s="36"/>
    </row>
    <row r="99" spans="1:4" x14ac:dyDescent="0.25">
      <c r="A99" s="36"/>
      <c r="B99" s="36"/>
      <c r="C99" s="36"/>
      <c r="D99" s="36"/>
    </row>
  </sheetData>
  <mergeCells count="4">
    <mergeCell ref="A1:D1"/>
    <mergeCell ref="A2:D2"/>
    <mergeCell ref="A3:D3"/>
    <mergeCell ref="A4:D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workbookViewId="0">
      <selection sqref="A1:D1"/>
    </sheetView>
  </sheetViews>
  <sheetFormatPr baseColWidth="10" defaultColWidth="8.85546875" defaultRowHeight="15" x14ac:dyDescent="0.25"/>
  <cols>
    <col min="1" max="1" width="40.7109375" customWidth="1" collapsed="1"/>
    <col min="2" max="2" width="85.7109375" customWidth="1" collapsed="1"/>
    <col min="3" max="4" width="16.7109375" customWidth="1" collapsed="1"/>
    <col min="5" max="5" width="13.5703125" customWidth="1" collapsed="1"/>
  </cols>
  <sheetData>
    <row r="1" spans="1:4" s="8" customFormat="1" ht="39.75" customHeight="1" thickBot="1" x14ac:dyDescent="0.3">
      <c r="A1" s="92" t="s">
        <v>24</v>
      </c>
      <c r="B1" s="93"/>
      <c r="C1" s="93"/>
      <c r="D1" s="94"/>
    </row>
    <row r="2" spans="1:4" s="8" customFormat="1" ht="19.5" customHeight="1" thickBot="1" x14ac:dyDescent="0.3">
      <c r="A2" s="95"/>
      <c r="B2" s="96"/>
      <c r="C2" s="96"/>
      <c r="D2" s="97"/>
    </row>
    <row r="3" spans="1:4" s="8" customFormat="1" ht="19.5" customHeight="1" thickBot="1" x14ac:dyDescent="0.3">
      <c r="A3" s="98"/>
      <c r="B3" s="99"/>
      <c r="C3" s="99"/>
      <c r="D3" s="99"/>
    </row>
    <row r="4" spans="1:4" ht="19.5" customHeight="1" thickBot="1" x14ac:dyDescent="0.3">
      <c r="A4" s="100" t="s">
        <v>25</v>
      </c>
      <c r="B4" s="100"/>
      <c r="C4" s="100"/>
      <c r="D4" s="100"/>
    </row>
    <row r="5" spans="1:4" ht="15.75" thickBot="1" x14ac:dyDescent="0.3">
      <c r="A5" s="15" t="s">
        <v>26</v>
      </c>
      <c r="B5" s="16" t="s">
        <v>27</v>
      </c>
      <c r="C5" s="16" t="s">
        <v>28</v>
      </c>
      <c r="D5" s="16" t="s">
        <v>29</v>
      </c>
    </row>
    <row r="6" spans="1:4" x14ac:dyDescent="0.25">
      <c r="A6" s="17"/>
      <c r="B6" s="18" t="s">
        <v>30</v>
      </c>
      <c r="C6" s="19"/>
      <c r="D6" s="19"/>
    </row>
    <row r="7" spans="1:4" ht="22.5" x14ac:dyDescent="0.25">
      <c r="A7" s="20" t="s">
        <v>31</v>
      </c>
      <c r="B7" s="20" t="s">
        <v>32</v>
      </c>
      <c r="C7" s="21">
        <v>84</v>
      </c>
      <c r="D7" s="21">
        <v>302</v>
      </c>
    </row>
    <row r="8" spans="1:4" x14ac:dyDescent="0.25">
      <c r="A8" s="20" t="s">
        <v>33</v>
      </c>
      <c r="B8" s="20" t="s">
        <v>34</v>
      </c>
      <c r="C8" s="21"/>
      <c r="D8" s="21"/>
    </row>
    <row r="9" spans="1:4" x14ac:dyDescent="0.25">
      <c r="A9" s="20" t="s">
        <v>35</v>
      </c>
      <c r="B9" s="20" t="s">
        <v>36</v>
      </c>
      <c r="C9" s="21"/>
      <c r="D9" s="21">
        <v>15766</v>
      </c>
    </row>
    <row r="10" spans="1:4" x14ac:dyDescent="0.25">
      <c r="A10" s="20"/>
      <c r="B10" s="20" t="s">
        <v>37</v>
      </c>
      <c r="C10" s="22">
        <f>ROUND(SUM(C11:C14),2)</f>
        <v>-39898</v>
      </c>
      <c r="D10" s="22">
        <f>ROUND(SUM(D11:D14),2)</f>
        <v>-56096</v>
      </c>
    </row>
    <row r="11" spans="1:4" x14ac:dyDescent="0.25">
      <c r="A11" s="20" t="s">
        <v>38</v>
      </c>
      <c r="B11" s="20" t="s">
        <v>39</v>
      </c>
      <c r="C11" s="21"/>
      <c r="D11" s="21"/>
    </row>
    <row r="12" spans="1:4" ht="22.5" x14ac:dyDescent="0.25">
      <c r="A12" s="20" t="s">
        <v>40</v>
      </c>
      <c r="B12" s="20" t="s">
        <v>41</v>
      </c>
      <c r="C12" s="21">
        <v>-566</v>
      </c>
      <c r="D12" s="21">
        <v>-76</v>
      </c>
    </row>
    <row r="13" spans="1:4" x14ac:dyDescent="0.25">
      <c r="A13" s="20" t="s">
        <v>42</v>
      </c>
      <c r="B13" s="20" t="s">
        <v>43</v>
      </c>
      <c r="C13" s="21">
        <v>-39488</v>
      </c>
      <c r="D13" s="21">
        <v>-56437</v>
      </c>
    </row>
    <row r="14" spans="1:4" x14ac:dyDescent="0.25">
      <c r="A14" s="20" t="s">
        <v>44</v>
      </c>
      <c r="B14" s="20" t="s">
        <v>45</v>
      </c>
      <c r="C14" s="21">
        <v>156</v>
      </c>
      <c r="D14" s="21">
        <v>417</v>
      </c>
    </row>
    <row r="15" spans="1:4" x14ac:dyDescent="0.25">
      <c r="A15" s="20"/>
      <c r="B15" s="20" t="s">
        <v>46</v>
      </c>
      <c r="C15" s="22">
        <f>ROUND(SUM(C16:C17),2)</f>
        <v>0</v>
      </c>
      <c r="D15" s="22">
        <f>ROUND(SUM(D16:D17),2)</f>
        <v>1517</v>
      </c>
    </row>
    <row r="16" spans="1:4" x14ac:dyDescent="0.25">
      <c r="A16" s="20" t="s">
        <v>47</v>
      </c>
      <c r="B16" s="20" t="s">
        <v>48</v>
      </c>
      <c r="C16" s="21"/>
      <c r="D16" s="21">
        <v>1517</v>
      </c>
    </row>
    <row r="17" spans="1:4" x14ac:dyDescent="0.25">
      <c r="A17" s="20" t="s">
        <v>49</v>
      </c>
      <c r="B17" s="20" t="s">
        <v>50</v>
      </c>
      <c r="C17" s="21"/>
      <c r="D17" s="21"/>
    </row>
    <row r="18" spans="1:4" x14ac:dyDescent="0.25">
      <c r="A18" s="20"/>
      <c r="B18" s="20" t="s">
        <v>51</v>
      </c>
      <c r="C18" s="22">
        <f>ROUND(SUM(C19:C21),2)</f>
        <v>-41787</v>
      </c>
      <c r="D18" s="22">
        <f>ROUND(SUM(D19:D21),2)</f>
        <v>-54309</v>
      </c>
    </row>
    <row r="19" spans="1:4" x14ac:dyDescent="0.25">
      <c r="A19" s="20" t="s">
        <v>52</v>
      </c>
      <c r="B19" s="20" t="s">
        <v>53</v>
      </c>
      <c r="C19" s="21">
        <v>-33216</v>
      </c>
      <c r="D19" s="21">
        <v>-42961</v>
      </c>
    </row>
    <row r="20" spans="1:4" x14ac:dyDescent="0.25">
      <c r="A20" s="20" t="s">
        <v>54</v>
      </c>
      <c r="B20" s="20" t="s">
        <v>55</v>
      </c>
      <c r="C20" s="21">
        <v>-8571</v>
      </c>
      <c r="D20" s="21">
        <v>-10892</v>
      </c>
    </row>
    <row r="21" spans="1:4" x14ac:dyDescent="0.25">
      <c r="A21" s="20" t="s">
        <v>56</v>
      </c>
      <c r="B21" s="20" t="s">
        <v>57</v>
      </c>
      <c r="C21" s="21"/>
      <c r="D21" s="21">
        <v>-456</v>
      </c>
    </row>
    <row r="22" spans="1:4" x14ac:dyDescent="0.25">
      <c r="A22" s="20"/>
      <c r="B22" s="20" t="s">
        <v>58</v>
      </c>
      <c r="C22" s="22">
        <f>ROUND(SUM(C23:C26),2)</f>
        <v>-79154</v>
      </c>
      <c r="D22" s="22">
        <f>ROUND(SUM(D23:D26),2)</f>
        <v>-116667</v>
      </c>
    </row>
    <row r="23" spans="1:4" ht="22.5" x14ac:dyDescent="0.25">
      <c r="A23" s="20" t="s">
        <v>59</v>
      </c>
      <c r="B23" s="20" t="s">
        <v>60</v>
      </c>
      <c r="C23" s="21">
        <v>-79070</v>
      </c>
      <c r="D23" s="21">
        <v>-116888</v>
      </c>
    </row>
    <row r="24" spans="1:4" x14ac:dyDescent="0.25">
      <c r="A24" s="20" t="s">
        <v>61</v>
      </c>
      <c r="B24" s="20" t="s">
        <v>62</v>
      </c>
      <c r="C24" s="21">
        <v>-4</v>
      </c>
      <c r="D24" s="21">
        <v>-17</v>
      </c>
    </row>
    <row r="25" spans="1:4" x14ac:dyDescent="0.25">
      <c r="A25" s="20" t="s">
        <v>63</v>
      </c>
      <c r="B25" s="20" t="s">
        <v>64</v>
      </c>
      <c r="C25" s="21">
        <v>-80</v>
      </c>
      <c r="D25" s="21">
        <v>257</v>
      </c>
    </row>
    <row r="26" spans="1:4" x14ac:dyDescent="0.25">
      <c r="A26" s="20" t="s">
        <v>65</v>
      </c>
      <c r="B26" s="20" t="s">
        <v>66</v>
      </c>
      <c r="C26" s="21"/>
      <c r="D26" s="21">
        <v>-19</v>
      </c>
    </row>
    <row r="27" spans="1:4" x14ac:dyDescent="0.25">
      <c r="A27" s="20"/>
      <c r="B27" s="20" t="s">
        <v>67</v>
      </c>
      <c r="C27" s="22">
        <f>ROUND(SUM(C28:C30),2)</f>
        <v>-50134</v>
      </c>
      <c r="D27" s="22">
        <f>ROUND(SUM(D28:D30),2)</f>
        <v>-62193</v>
      </c>
    </row>
    <row r="28" spans="1:4" x14ac:dyDescent="0.25">
      <c r="A28" s="20" t="s">
        <v>68</v>
      </c>
      <c r="B28" s="20" t="s">
        <v>69</v>
      </c>
      <c r="C28" s="21">
        <v>-27161</v>
      </c>
      <c r="D28" s="21">
        <v>-33862</v>
      </c>
    </row>
    <row r="29" spans="1:4" x14ac:dyDescent="0.25">
      <c r="A29" s="20" t="s">
        <v>70</v>
      </c>
      <c r="B29" s="20" t="s">
        <v>71</v>
      </c>
      <c r="C29" s="21">
        <v>-22973</v>
      </c>
      <c r="D29" s="21">
        <v>-28331</v>
      </c>
    </row>
    <row r="30" spans="1:4" x14ac:dyDescent="0.25">
      <c r="A30" s="20" t="s">
        <v>72</v>
      </c>
      <c r="B30" s="20" t="s">
        <v>73</v>
      </c>
      <c r="C30" s="21"/>
      <c r="D30" s="21"/>
    </row>
    <row r="31" spans="1:4" x14ac:dyDescent="0.25">
      <c r="A31" s="20"/>
      <c r="B31" s="20" t="s">
        <v>74</v>
      </c>
      <c r="C31" s="21">
        <v>1173</v>
      </c>
      <c r="D31" s="21">
        <v>6348</v>
      </c>
    </row>
    <row r="32" spans="1:4" x14ac:dyDescent="0.25">
      <c r="A32" s="20" t="s">
        <v>75</v>
      </c>
      <c r="B32" s="20" t="s">
        <v>76</v>
      </c>
      <c r="C32" s="21"/>
      <c r="D32" s="21"/>
    </row>
    <row r="33" spans="1:4" x14ac:dyDescent="0.25">
      <c r="A33" s="20"/>
      <c r="B33" s="20" t="s">
        <v>77</v>
      </c>
      <c r="C33" s="22">
        <f>ROUND(SUM(C34+C38),2)</f>
        <v>0</v>
      </c>
      <c r="D33" s="22">
        <f>ROUND(SUM(D34+D38),2)</f>
        <v>-41</v>
      </c>
    </row>
    <row r="34" spans="1:4" x14ac:dyDescent="0.25">
      <c r="A34" s="20"/>
      <c r="B34" s="20" t="s">
        <v>78</v>
      </c>
      <c r="C34" s="22">
        <f>ROUND(SUM(C35:C37),2)</f>
        <v>0</v>
      </c>
      <c r="D34" s="22">
        <f>ROUND(SUM(D35:D37),2)</f>
        <v>0</v>
      </c>
    </row>
    <row r="35" spans="1:4" x14ac:dyDescent="0.25">
      <c r="A35" s="20" t="s">
        <v>79</v>
      </c>
      <c r="B35" s="20" t="s">
        <v>80</v>
      </c>
      <c r="C35" s="21"/>
      <c r="D35" s="21"/>
    </row>
    <row r="36" spans="1:4" x14ac:dyDescent="0.25">
      <c r="A36" s="20" t="s">
        <v>81</v>
      </c>
      <c r="B36" s="20" t="s">
        <v>82</v>
      </c>
      <c r="C36" s="21"/>
      <c r="D36" s="21"/>
    </row>
    <row r="37" spans="1:4" x14ac:dyDescent="0.25">
      <c r="A37" s="20" t="s">
        <v>83</v>
      </c>
      <c r="B37" s="20" t="s">
        <v>84</v>
      </c>
      <c r="C37" s="21"/>
      <c r="D37" s="21"/>
    </row>
    <row r="38" spans="1:4" x14ac:dyDescent="0.25">
      <c r="A38" s="20"/>
      <c r="B38" s="20" t="s">
        <v>85</v>
      </c>
      <c r="C38" s="22">
        <f>ROUND(SUM(C39:C41),2)</f>
        <v>0</v>
      </c>
      <c r="D38" s="22">
        <f>SUM(D39:D41)</f>
        <v>-41</v>
      </c>
    </row>
    <row r="39" spans="1:4" x14ac:dyDescent="0.25">
      <c r="A39" s="20" t="s">
        <v>86</v>
      </c>
      <c r="B39" s="20" t="s">
        <v>80</v>
      </c>
      <c r="C39" s="21"/>
      <c r="D39" s="21"/>
    </row>
    <row r="40" spans="1:4" x14ac:dyDescent="0.25">
      <c r="A40" s="20" t="s">
        <v>87</v>
      </c>
      <c r="B40" s="20" t="s">
        <v>82</v>
      </c>
      <c r="C40" s="21"/>
      <c r="D40" s="21">
        <v>-41</v>
      </c>
    </row>
    <row r="41" spans="1:4" x14ac:dyDescent="0.25">
      <c r="A41" s="20" t="s">
        <v>88</v>
      </c>
      <c r="B41" s="20" t="s">
        <v>84</v>
      </c>
      <c r="C41" s="21"/>
      <c r="D41" s="21"/>
    </row>
    <row r="42" spans="1:4" x14ac:dyDescent="0.25">
      <c r="A42" s="20" t="s">
        <v>89</v>
      </c>
      <c r="B42" s="20" t="s">
        <v>90</v>
      </c>
      <c r="C42" s="21"/>
      <c r="D42" s="21"/>
    </row>
    <row r="43" spans="1:4" x14ac:dyDescent="0.25">
      <c r="A43" s="20" t="s">
        <v>89</v>
      </c>
      <c r="B43" s="20" t="s">
        <v>91</v>
      </c>
      <c r="C43" s="22">
        <f>ROUND(SUM(C44:C45),2)</f>
        <v>0</v>
      </c>
      <c r="D43" s="22">
        <f>ROUND(SUM(D44:D45),2)</f>
        <v>0</v>
      </c>
    </row>
    <row r="44" spans="1:4" x14ac:dyDescent="0.25">
      <c r="A44" s="20" t="s">
        <v>92</v>
      </c>
      <c r="B44" s="20" t="s">
        <v>93</v>
      </c>
      <c r="C44" s="21"/>
      <c r="D44" s="21"/>
    </row>
    <row r="45" spans="1:4" x14ac:dyDescent="0.25">
      <c r="A45" s="20" t="s">
        <v>94</v>
      </c>
      <c r="B45" s="20" t="s">
        <v>95</v>
      </c>
      <c r="C45" s="21"/>
      <c r="D45" s="21"/>
    </row>
    <row r="46" spans="1:4" x14ac:dyDescent="0.25">
      <c r="A46" s="23"/>
      <c r="B46" s="23" t="s">
        <v>96</v>
      </c>
      <c r="C46" s="24">
        <f>ROUND(C43+C42+C33+C32+C31+C27+C22+C18+C15+C10+C9+C8+C7,2)</f>
        <v>-209716</v>
      </c>
      <c r="D46" s="24">
        <f>ROUND(D43+D42+D33+D32+D31+D27+D22+D18+D15+D10+D9+D8+D7,2)</f>
        <v>-265373</v>
      </c>
    </row>
    <row r="47" spans="1:4" x14ac:dyDescent="0.25">
      <c r="A47" s="20"/>
      <c r="B47" s="20" t="s">
        <v>97</v>
      </c>
      <c r="C47" s="22">
        <f>ROUND(SUM(C48:C49),2)</f>
        <v>3922</v>
      </c>
      <c r="D47" s="22">
        <f>ROUND(SUM(D48:D49),2)</f>
        <v>4612</v>
      </c>
    </row>
    <row r="48" spans="1:4" x14ac:dyDescent="0.25">
      <c r="A48" s="20" t="s">
        <v>98</v>
      </c>
      <c r="B48" s="20" t="s">
        <v>99</v>
      </c>
      <c r="C48" s="21"/>
      <c r="D48" s="21"/>
    </row>
    <row r="49" spans="1:4" x14ac:dyDescent="0.25">
      <c r="A49" s="20" t="s">
        <v>100</v>
      </c>
      <c r="B49" s="20" t="s">
        <v>101</v>
      </c>
      <c r="C49" s="21">
        <v>3922</v>
      </c>
      <c r="D49" s="21">
        <v>4612</v>
      </c>
    </row>
    <row r="50" spans="1:4" x14ac:dyDescent="0.25">
      <c r="A50" s="20"/>
      <c r="B50" s="20" t="s">
        <v>102</v>
      </c>
      <c r="C50" s="22">
        <f>ROUND(SUM(C51:C53),2)</f>
        <v>0</v>
      </c>
      <c r="D50" s="22">
        <f>ROUND(SUM(D51:D53),2)</f>
        <v>0</v>
      </c>
    </row>
    <row r="51" spans="1:4" ht="33.75" x14ac:dyDescent="0.25">
      <c r="A51" s="20" t="s">
        <v>103</v>
      </c>
      <c r="B51" s="20" t="s">
        <v>104</v>
      </c>
      <c r="C51" s="21"/>
      <c r="D51" s="21"/>
    </row>
    <row r="52" spans="1:4" ht="33.75" x14ac:dyDescent="0.25">
      <c r="A52" s="20" t="s">
        <v>105</v>
      </c>
      <c r="B52" s="20" t="s">
        <v>106</v>
      </c>
      <c r="C52" s="21"/>
      <c r="D52" s="21"/>
    </row>
    <row r="53" spans="1:4" x14ac:dyDescent="0.25">
      <c r="A53" s="20" t="s">
        <v>107</v>
      </c>
      <c r="B53" s="20" t="s">
        <v>108</v>
      </c>
      <c r="C53" s="21"/>
      <c r="D53" s="21"/>
    </row>
    <row r="54" spans="1:4" x14ac:dyDescent="0.25">
      <c r="A54" s="20" t="s">
        <v>109</v>
      </c>
      <c r="B54" s="20" t="s">
        <v>110</v>
      </c>
      <c r="C54" s="21"/>
      <c r="D54" s="21"/>
    </row>
    <row r="55" spans="1:4" x14ac:dyDescent="0.25">
      <c r="A55" s="20" t="s">
        <v>111</v>
      </c>
      <c r="B55" s="20" t="s">
        <v>112</v>
      </c>
      <c r="C55" s="21"/>
      <c r="D55" s="21">
        <v>-1</v>
      </c>
    </row>
    <row r="56" spans="1:4" ht="22.5" x14ac:dyDescent="0.25">
      <c r="A56" s="20" t="s">
        <v>113</v>
      </c>
      <c r="B56" s="20" t="s">
        <v>114</v>
      </c>
      <c r="C56" s="21"/>
      <c r="D56" s="21"/>
    </row>
    <row r="57" spans="1:4" x14ac:dyDescent="0.25">
      <c r="A57" s="20"/>
      <c r="B57" s="20" t="s">
        <v>115</v>
      </c>
      <c r="C57" s="21"/>
      <c r="D57" s="21"/>
    </row>
    <row r="58" spans="1:4" x14ac:dyDescent="0.25">
      <c r="A58" s="23"/>
      <c r="B58" s="23" t="s">
        <v>116</v>
      </c>
      <c r="C58" s="24">
        <f>ROUND(C57+C56+C55+C54+C50+C47,2)</f>
        <v>3922</v>
      </c>
      <c r="D58" s="24">
        <f>ROUND(D57+D56+D55+D54+D50+D47,2)</f>
        <v>4611</v>
      </c>
    </row>
    <row r="59" spans="1:4" x14ac:dyDescent="0.25">
      <c r="A59" s="23"/>
      <c r="B59" s="23" t="s">
        <v>117</v>
      </c>
      <c r="C59" s="24">
        <f>ROUND(C58+C46,2)</f>
        <v>-205794</v>
      </c>
      <c r="D59" s="24">
        <f>ROUND(D58+D46,2)</f>
        <v>-260762</v>
      </c>
    </row>
    <row r="60" spans="1:4" x14ac:dyDescent="0.25">
      <c r="A60" s="20" t="s">
        <v>118</v>
      </c>
      <c r="B60" s="20" t="s">
        <v>119</v>
      </c>
      <c r="C60" s="21"/>
      <c r="D60" s="21"/>
    </row>
    <row r="61" spans="1:4" ht="22.5" x14ac:dyDescent="0.25">
      <c r="A61" s="25"/>
      <c r="B61" s="25" t="s">
        <v>120</v>
      </c>
      <c r="C61" s="24">
        <f>ROUND(C59+C60,2)</f>
        <v>-205794</v>
      </c>
      <c r="D61" s="24">
        <f>ROUND(D59+D60,2)</f>
        <v>-260762</v>
      </c>
    </row>
    <row r="62" spans="1:4" x14ac:dyDescent="0.25">
      <c r="A62" s="26"/>
      <c r="B62" s="27" t="s">
        <v>121</v>
      </c>
      <c r="C62" s="19"/>
      <c r="D62" s="19"/>
    </row>
    <row r="63" spans="1:4" x14ac:dyDescent="0.25">
      <c r="A63" s="28"/>
      <c r="B63" s="28" t="s">
        <v>122</v>
      </c>
      <c r="C63" s="21"/>
      <c r="D63" s="21"/>
    </row>
    <row r="64" spans="1:4" x14ac:dyDescent="0.25">
      <c r="A64" s="29"/>
      <c r="B64" s="29" t="s">
        <v>123</v>
      </c>
      <c r="C64" s="22">
        <f>ROUND(C61+C63,2)</f>
        <v>-205794</v>
      </c>
      <c r="D64" s="22">
        <f>ROUND(D61+D63,2)</f>
        <v>-260762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3"/>
  <sheetViews>
    <sheetView workbookViewId="0">
      <selection sqref="A1:D1"/>
    </sheetView>
  </sheetViews>
  <sheetFormatPr baseColWidth="10" defaultRowHeight="15" x14ac:dyDescent="0.25"/>
  <cols>
    <col min="1" max="1" width="28.5703125" bestFit="1" customWidth="1"/>
    <col min="2" max="2" width="85.7109375" bestFit="1" customWidth="1"/>
    <col min="3" max="4" width="15.28515625" bestFit="1" customWidth="1"/>
  </cols>
  <sheetData>
    <row r="1" spans="1:4" ht="20.100000000000001" customHeight="1" thickBot="1" x14ac:dyDescent="0.3">
      <c r="A1" s="110" t="s">
        <v>25</v>
      </c>
      <c r="B1" s="110"/>
      <c r="C1" s="110"/>
      <c r="D1" s="110"/>
    </row>
    <row r="2" spans="1:4" ht="21.75" thickBot="1" x14ac:dyDescent="0.3">
      <c r="A2" s="47"/>
      <c r="B2" s="48" t="s">
        <v>19</v>
      </c>
      <c r="C2" s="49" t="s">
        <v>156</v>
      </c>
      <c r="D2" s="49" t="s">
        <v>157</v>
      </c>
    </row>
    <row r="3" spans="1:4" ht="15.75" thickBot="1" x14ac:dyDescent="0.3">
      <c r="A3" s="47"/>
      <c r="B3" s="47" t="s">
        <v>30</v>
      </c>
      <c r="C3" s="50">
        <f>C58</f>
        <v>-30</v>
      </c>
      <c r="D3" s="50">
        <f>D58</f>
        <v>-158</v>
      </c>
    </row>
    <row r="4" spans="1:4" ht="23.25" thickBot="1" x14ac:dyDescent="0.3">
      <c r="A4" s="51" t="s">
        <v>31</v>
      </c>
      <c r="B4" s="51" t="s">
        <v>32</v>
      </c>
      <c r="C4" s="52">
        <v>0</v>
      </c>
      <c r="D4" s="52">
        <v>39</v>
      </c>
    </row>
    <row r="5" spans="1:4" ht="15.75" thickBot="1" x14ac:dyDescent="0.3">
      <c r="A5" s="51" t="s">
        <v>33</v>
      </c>
      <c r="B5" s="51" t="s">
        <v>34</v>
      </c>
      <c r="C5" s="52"/>
      <c r="D5" s="52"/>
    </row>
    <row r="6" spans="1:4" ht="15.75" thickBot="1" x14ac:dyDescent="0.3">
      <c r="A6" s="51" t="s">
        <v>35</v>
      </c>
      <c r="B6" s="51" t="s">
        <v>36</v>
      </c>
      <c r="C6" s="52"/>
      <c r="D6" s="52"/>
    </row>
    <row r="7" spans="1:4" ht="15.75" thickBot="1" x14ac:dyDescent="0.3">
      <c r="A7" s="51" t="s">
        <v>1</v>
      </c>
      <c r="B7" s="51" t="s">
        <v>37</v>
      </c>
      <c r="C7" s="52"/>
      <c r="D7" s="52"/>
    </row>
    <row r="8" spans="1:4" ht="15.75" thickBot="1" x14ac:dyDescent="0.3">
      <c r="A8" s="51" t="s">
        <v>38</v>
      </c>
      <c r="B8" s="51" t="s">
        <v>127</v>
      </c>
      <c r="C8" s="52">
        <v>0</v>
      </c>
      <c r="D8" s="52">
        <v>0</v>
      </c>
    </row>
    <row r="9" spans="1:4" ht="34.5" thickBot="1" x14ac:dyDescent="0.3">
      <c r="A9" s="51" t="s">
        <v>40</v>
      </c>
      <c r="B9" s="51" t="s">
        <v>128</v>
      </c>
      <c r="C9" s="52"/>
      <c r="D9" s="52"/>
    </row>
    <row r="10" spans="1:4" ht="15.75" thickBot="1" x14ac:dyDescent="0.3">
      <c r="A10" s="51" t="s">
        <v>42</v>
      </c>
      <c r="B10" s="51" t="s">
        <v>129</v>
      </c>
      <c r="C10" s="52"/>
      <c r="D10" s="52"/>
    </row>
    <row r="11" spans="1:4" ht="23.25" thickBot="1" x14ac:dyDescent="0.3">
      <c r="A11" s="51" t="s">
        <v>44</v>
      </c>
      <c r="B11" s="51" t="s">
        <v>130</v>
      </c>
      <c r="C11" s="52"/>
      <c r="D11" s="52"/>
    </row>
    <row r="12" spans="1:4" ht="15.75" thickBot="1" x14ac:dyDescent="0.3">
      <c r="A12" s="51" t="s">
        <v>1</v>
      </c>
      <c r="B12" s="51" t="s">
        <v>46</v>
      </c>
      <c r="C12" s="52">
        <f>SUM(C13:C14)</f>
        <v>0</v>
      </c>
      <c r="D12" s="52">
        <f>SUM(D13:D14)</f>
        <v>0</v>
      </c>
    </row>
    <row r="13" spans="1:4" ht="15.75" thickBot="1" x14ac:dyDescent="0.3">
      <c r="A13" s="51" t="s">
        <v>47</v>
      </c>
      <c r="B13" s="51" t="s">
        <v>131</v>
      </c>
      <c r="C13" s="52"/>
      <c r="D13" s="52"/>
    </row>
    <row r="14" spans="1:4" ht="15.75" thickBot="1" x14ac:dyDescent="0.3">
      <c r="A14" s="51" t="s">
        <v>49</v>
      </c>
      <c r="B14" s="51" t="s">
        <v>132</v>
      </c>
      <c r="C14" s="52"/>
      <c r="D14" s="52"/>
    </row>
    <row r="15" spans="1:4" ht="15.75" thickBot="1" x14ac:dyDescent="0.3">
      <c r="A15" s="51" t="s">
        <v>1</v>
      </c>
      <c r="B15" s="51" t="s">
        <v>51</v>
      </c>
      <c r="C15" s="52">
        <f>SUM(C16:C18)</f>
        <v>-22</v>
      </c>
      <c r="D15" s="52">
        <f>SUM(D16:D18)</f>
        <v>-62</v>
      </c>
    </row>
    <row r="16" spans="1:4" ht="15.75" thickBot="1" x14ac:dyDescent="0.3">
      <c r="A16" s="51" t="s">
        <v>52</v>
      </c>
      <c r="B16" s="51" t="s">
        <v>133</v>
      </c>
      <c r="C16" s="52">
        <v>-16</v>
      </c>
      <c r="D16" s="52">
        <v>-48</v>
      </c>
    </row>
    <row r="17" spans="1:4" ht="15.75" thickBot="1" x14ac:dyDescent="0.3">
      <c r="A17" s="51" t="s">
        <v>54</v>
      </c>
      <c r="B17" s="51" t="s">
        <v>134</v>
      </c>
      <c r="C17" s="52">
        <v>-6</v>
      </c>
      <c r="D17" s="52">
        <v>-14</v>
      </c>
    </row>
    <row r="18" spans="1:4" ht="15.75" thickBot="1" x14ac:dyDescent="0.3">
      <c r="A18" s="51" t="s">
        <v>56</v>
      </c>
      <c r="B18" s="51" t="s">
        <v>135</v>
      </c>
      <c r="C18" s="52"/>
      <c r="D18" s="52"/>
    </row>
    <row r="19" spans="1:4" ht="15.75" thickBot="1" x14ac:dyDescent="0.3">
      <c r="A19" s="51" t="s">
        <v>1</v>
      </c>
      <c r="B19" s="51" t="s">
        <v>58</v>
      </c>
      <c r="C19" s="52">
        <f>SUM(C20:C23)</f>
        <v>-17</v>
      </c>
      <c r="D19" s="52">
        <f>SUM(D20:D23)</f>
        <v>-28</v>
      </c>
    </row>
    <row r="20" spans="1:4" ht="34.5" thickBot="1" x14ac:dyDescent="0.3">
      <c r="A20" s="51" t="s">
        <v>59</v>
      </c>
      <c r="B20" s="51" t="s">
        <v>136</v>
      </c>
      <c r="C20" s="52">
        <v>-13</v>
      </c>
      <c r="D20" s="52">
        <v>-28</v>
      </c>
    </row>
    <row r="21" spans="1:4" ht="15.75" thickBot="1" x14ac:dyDescent="0.3">
      <c r="A21" s="51" t="s">
        <v>61</v>
      </c>
      <c r="B21" s="51" t="s">
        <v>137</v>
      </c>
      <c r="C21" s="52"/>
      <c r="D21" s="52"/>
    </row>
    <row r="22" spans="1:4" ht="15.75" thickBot="1" x14ac:dyDescent="0.3">
      <c r="A22" s="51" t="s">
        <v>63</v>
      </c>
      <c r="B22" s="51" t="s">
        <v>138</v>
      </c>
      <c r="C22" s="52">
        <v>-4</v>
      </c>
      <c r="D22" s="52"/>
    </row>
    <row r="23" spans="1:4" ht="15.75" thickBot="1" x14ac:dyDescent="0.3">
      <c r="A23" s="51" t="s">
        <v>65</v>
      </c>
      <c r="B23" s="51" t="s">
        <v>139</v>
      </c>
      <c r="C23" s="52"/>
      <c r="D23" s="52"/>
    </row>
    <row r="24" spans="1:4" ht="15.75" thickBot="1" x14ac:dyDescent="0.3">
      <c r="A24" s="51" t="s">
        <v>1</v>
      </c>
      <c r="B24" s="51" t="s">
        <v>67</v>
      </c>
      <c r="C24" s="52">
        <f>SUM(C25:C27)</f>
        <v>0</v>
      </c>
      <c r="D24" s="52">
        <f>SUM(D25:D27)</f>
        <v>-124</v>
      </c>
    </row>
    <row r="25" spans="1:4" ht="15.75" thickBot="1" x14ac:dyDescent="0.3">
      <c r="A25" s="51" t="s">
        <v>68</v>
      </c>
      <c r="B25" s="51" t="s">
        <v>140</v>
      </c>
      <c r="C25" s="52">
        <v>0</v>
      </c>
      <c r="D25" s="52">
        <v>-6</v>
      </c>
    </row>
    <row r="26" spans="1:4" ht="15.75" thickBot="1" x14ac:dyDescent="0.3">
      <c r="A26" s="51" t="s">
        <v>70</v>
      </c>
      <c r="B26" s="51" t="s">
        <v>141</v>
      </c>
      <c r="C26" s="52">
        <v>0</v>
      </c>
      <c r="D26" s="52">
        <v>-118</v>
      </c>
    </row>
    <row r="27" spans="1:4" ht="15.75" thickBot="1" x14ac:dyDescent="0.3">
      <c r="A27" s="51" t="s">
        <v>72</v>
      </c>
      <c r="B27" s="51" t="s">
        <v>142</v>
      </c>
      <c r="C27" s="52"/>
      <c r="D27" s="52"/>
    </row>
    <row r="28" spans="1:4" ht="15.75" thickBot="1" x14ac:dyDescent="0.3">
      <c r="A28" s="51" t="s">
        <v>1</v>
      </c>
      <c r="B28" s="51" t="s">
        <v>74</v>
      </c>
      <c r="C28" s="52">
        <v>9</v>
      </c>
      <c r="D28" s="52">
        <v>17</v>
      </c>
    </row>
    <row r="29" spans="1:4" ht="15.75" thickBot="1" x14ac:dyDescent="0.3">
      <c r="A29" s="51" t="s">
        <v>75</v>
      </c>
      <c r="B29" s="51" t="s">
        <v>76</v>
      </c>
      <c r="C29" s="52"/>
      <c r="D29" s="52"/>
    </row>
    <row r="30" spans="1:4" ht="15.75" thickBot="1" x14ac:dyDescent="0.3">
      <c r="A30" s="51" t="s">
        <v>1</v>
      </c>
      <c r="B30" s="51" t="s">
        <v>77</v>
      </c>
      <c r="C30" s="52">
        <f>C31+C35</f>
        <v>0</v>
      </c>
      <c r="D30" s="52">
        <f>D31+D35</f>
        <v>0</v>
      </c>
    </row>
    <row r="31" spans="1:4" ht="15.75" thickBot="1" x14ac:dyDescent="0.3">
      <c r="A31" s="51" t="s">
        <v>1</v>
      </c>
      <c r="B31" s="51" t="s">
        <v>143</v>
      </c>
      <c r="C31" s="52">
        <f>SUM(C32:C34)</f>
        <v>0</v>
      </c>
      <c r="D31" s="52">
        <f>SUM(D32:D34)</f>
        <v>0</v>
      </c>
    </row>
    <row r="32" spans="1:4" ht="15.75" thickBot="1" x14ac:dyDescent="0.3">
      <c r="A32" s="51" t="s">
        <v>79</v>
      </c>
      <c r="B32" s="51" t="s">
        <v>144</v>
      </c>
      <c r="C32" s="52"/>
      <c r="D32" s="52"/>
    </row>
    <row r="33" spans="1:4" ht="15.75" thickBot="1" x14ac:dyDescent="0.3">
      <c r="A33" s="51" t="s">
        <v>81</v>
      </c>
      <c r="B33" s="51" t="s">
        <v>145</v>
      </c>
      <c r="C33" s="52"/>
      <c r="D33" s="52"/>
    </row>
    <row r="34" spans="1:4" ht="15.75" thickBot="1" x14ac:dyDescent="0.3">
      <c r="A34" s="51" t="s">
        <v>83</v>
      </c>
      <c r="B34" s="51" t="s">
        <v>146</v>
      </c>
      <c r="C34" s="52"/>
      <c r="D34" s="52"/>
    </row>
    <row r="35" spans="1:4" ht="15.75" thickBot="1" x14ac:dyDescent="0.3">
      <c r="A35" s="51" t="s">
        <v>1</v>
      </c>
      <c r="B35" s="51" t="s">
        <v>147</v>
      </c>
      <c r="C35" s="52">
        <f>SUM(C36:C38)</f>
        <v>0</v>
      </c>
      <c r="D35" s="52">
        <f>SUM(D36:D38)</f>
        <v>0</v>
      </c>
    </row>
    <row r="36" spans="1:4" ht="15.75" thickBot="1" x14ac:dyDescent="0.3">
      <c r="A36" s="51" t="s">
        <v>86</v>
      </c>
      <c r="B36" s="51" t="s">
        <v>144</v>
      </c>
      <c r="C36" s="52"/>
      <c r="D36" s="52"/>
    </row>
    <row r="37" spans="1:4" ht="15.75" thickBot="1" x14ac:dyDescent="0.3">
      <c r="A37" s="51" t="s">
        <v>87</v>
      </c>
      <c r="B37" s="51" t="s">
        <v>145</v>
      </c>
      <c r="C37" s="52"/>
      <c r="D37" s="52"/>
    </row>
    <row r="38" spans="1:4" ht="15.75" thickBot="1" x14ac:dyDescent="0.3">
      <c r="A38" s="51" t="s">
        <v>88</v>
      </c>
      <c r="B38" s="51" t="s">
        <v>146</v>
      </c>
      <c r="C38" s="52"/>
      <c r="D38" s="52"/>
    </row>
    <row r="39" spans="1:4" ht="15.75" thickBot="1" x14ac:dyDescent="0.3">
      <c r="A39" s="51" t="s">
        <v>148</v>
      </c>
      <c r="B39" s="51" t="s">
        <v>90</v>
      </c>
      <c r="C39" s="52"/>
      <c r="D39" s="52"/>
    </row>
    <row r="40" spans="1:4" ht="15.75" thickBot="1" x14ac:dyDescent="0.3">
      <c r="A40" s="51" t="s">
        <v>148</v>
      </c>
      <c r="B40" s="51" t="s">
        <v>91</v>
      </c>
      <c r="C40" s="52">
        <f>SUM(C41:C42)</f>
        <v>0</v>
      </c>
      <c r="D40" s="52">
        <f>SUM(D41:D42)</f>
        <v>0</v>
      </c>
    </row>
    <row r="41" spans="1:4" ht="15.75" thickBot="1" x14ac:dyDescent="0.3">
      <c r="A41" s="51" t="s">
        <v>92</v>
      </c>
      <c r="B41" s="51" t="s">
        <v>149</v>
      </c>
      <c r="C41" s="52"/>
      <c r="D41" s="52"/>
    </row>
    <row r="42" spans="1:4" ht="15.75" thickBot="1" x14ac:dyDescent="0.3">
      <c r="A42" s="51" t="s">
        <v>94</v>
      </c>
      <c r="B42" s="51" t="s">
        <v>150</v>
      </c>
      <c r="C42" s="52"/>
      <c r="D42" s="52"/>
    </row>
    <row r="43" spans="1:4" ht="15.75" thickBot="1" x14ac:dyDescent="0.3">
      <c r="A43" s="53" t="s">
        <v>1</v>
      </c>
      <c r="B43" s="53" t="s">
        <v>96</v>
      </c>
      <c r="C43" s="54">
        <f>C4+C5+C6+C7+C12+C15+C19+C24+C28+C29+C30+C39+C40</f>
        <v>-30</v>
      </c>
      <c r="D43" s="54">
        <f>D4+D5+D6+D7+D12+D15+D19+D24+D28+D29+D30+D39+D40</f>
        <v>-158</v>
      </c>
    </row>
    <row r="44" spans="1:4" ht="15.75" thickBot="1" x14ac:dyDescent="0.3">
      <c r="A44" s="51" t="s">
        <v>1</v>
      </c>
      <c r="B44" s="51" t="s">
        <v>97</v>
      </c>
      <c r="C44" s="52">
        <f>SUM(C45:C46)</f>
        <v>0</v>
      </c>
      <c r="D44" s="52">
        <f>SUM(D45:D46)</f>
        <v>0</v>
      </c>
    </row>
    <row r="45" spans="1:4" ht="15.75" thickBot="1" x14ac:dyDescent="0.3">
      <c r="A45" s="51" t="s">
        <v>98</v>
      </c>
      <c r="B45" s="51" t="s">
        <v>151</v>
      </c>
      <c r="C45" s="52"/>
      <c r="D45" s="52"/>
    </row>
    <row r="46" spans="1:4" ht="15.75" thickBot="1" x14ac:dyDescent="0.3">
      <c r="A46" s="51" t="s">
        <v>100</v>
      </c>
      <c r="B46" s="51" t="s">
        <v>152</v>
      </c>
      <c r="C46" s="52"/>
      <c r="D46" s="52"/>
    </row>
    <row r="47" spans="1:4" ht="15.75" thickBot="1" x14ac:dyDescent="0.3">
      <c r="A47" s="51" t="s">
        <v>1</v>
      </c>
      <c r="B47" s="51" t="s">
        <v>102</v>
      </c>
      <c r="C47" s="52">
        <f>SUM(C48:C50)</f>
        <v>0</v>
      </c>
      <c r="D47" s="52">
        <f>SUM(D48:D50)</f>
        <v>0</v>
      </c>
    </row>
    <row r="48" spans="1:4" ht="45.75" thickBot="1" x14ac:dyDescent="0.3">
      <c r="A48" s="51" t="s">
        <v>103</v>
      </c>
      <c r="B48" s="51" t="s">
        <v>153</v>
      </c>
      <c r="C48" s="52"/>
      <c r="D48" s="52"/>
    </row>
    <row r="49" spans="1:4" ht="57" thickBot="1" x14ac:dyDescent="0.3">
      <c r="A49" s="51" t="s">
        <v>105</v>
      </c>
      <c r="B49" s="51" t="s">
        <v>154</v>
      </c>
      <c r="C49" s="52"/>
      <c r="D49" s="52"/>
    </row>
    <row r="50" spans="1:4" ht="15.75" thickBot="1" x14ac:dyDescent="0.3">
      <c r="A50" s="51" t="s">
        <v>107</v>
      </c>
      <c r="B50" s="51" t="s">
        <v>155</v>
      </c>
      <c r="C50" s="52"/>
      <c r="D50" s="52"/>
    </row>
    <row r="51" spans="1:4" ht="15.75" thickBot="1" x14ac:dyDescent="0.3">
      <c r="A51" s="51" t="s">
        <v>109</v>
      </c>
      <c r="B51" s="51" t="s">
        <v>110</v>
      </c>
      <c r="C51" s="52"/>
      <c r="D51" s="52"/>
    </row>
    <row r="52" spans="1:4" ht="15.75" thickBot="1" x14ac:dyDescent="0.3">
      <c r="A52" s="51" t="s">
        <v>111</v>
      </c>
      <c r="B52" s="51" t="s">
        <v>112</v>
      </c>
      <c r="C52" s="52"/>
      <c r="D52" s="52"/>
    </row>
    <row r="53" spans="1:4" ht="23.25" thickBot="1" x14ac:dyDescent="0.3">
      <c r="A53" s="51" t="s">
        <v>113</v>
      </c>
      <c r="B53" s="51" t="s">
        <v>114</v>
      </c>
      <c r="C53" s="52"/>
      <c r="D53" s="52"/>
    </row>
    <row r="54" spans="1:4" ht="15.75" thickBot="1" x14ac:dyDescent="0.3">
      <c r="A54" s="51" t="s">
        <v>1</v>
      </c>
      <c r="B54" s="51" t="s">
        <v>115</v>
      </c>
      <c r="C54" s="52"/>
      <c r="D54" s="52"/>
    </row>
    <row r="55" spans="1:4" ht="15.75" thickBot="1" x14ac:dyDescent="0.3">
      <c r="A55" s="53" t="s">
        <v>1</v>
      </c>
      <c r="B55" s="53" t="s">
        <v>116</v>
      </c>
      <c r="C55" s="54">
        <f>C44+C47+C51+C52+C53+C54</f>
        <v>0</v>
      </c>
      <c r="D55" s="54">
        <f>D44+D47+D51+D52+D53+D54</f>
        <v>0</v>
      </c>
    </row>
    <row r="56" spans="1:4" ht="15.75" thickBot="1" x14ac:dyDescent="0.3">
      <c r="A56" s="53" t="s">
        <v>1</v>
      </c>
      <c r="B56" s="53" t="s">
        <v>117</v>
      </c>
      <c r="C56" s="54">
        <f>C43+C55</f>
        <v>-30</v>
      </c>
      <c r="D56" s="54">
        <f>D43+D55</f>
        <v>-158</v>
      </c>
    </row>
    <row r="57" spans="1:4" ht="15.75" thickBot="1" x14ac:dyDescent="0.3">
      <c r="A57" s="51" t="s">
        <v>118</v>
      </c>
      <c r="B57" s="51" t="s">
        <v>119</v>
      </c>
      <c r="C57" s="52"/>
      <c r="D57" s="52"/>
    </row>
    <row r="58" spans="1:4" ht="23.25" thickBot="1" x14ac:dyDescent="0.3">
      <c r="A58" s="53" t="s">
        <v>1</v>
      </c>
      <c r="B58" s="53" t="s">
        <v>120</v>
      </c>
      <c r="C58" s="54">
        <f>C56+C57</f>
        <v>-30</v>
      </c>
      <c r="D58" s="54">
        <f>D56+D57</f>
        <v>-158</v>
      </c>
    </row>
    <row r="59" spans="1:4" ht="15.75" thickBot="1" x14ac:dyDescent="0.3">
      <c r="A59" s="47"/>
      <c r="B59" s="47" t="s">
        <v>121</v>
      </c>
      <c r="C59" s="50">
        <f>C60</f>
        <v>0</v>
      </c>
      <c r="D59" s="50">
        <f>D60</f>
        <v>0</v>
      </c>
    </row>
    <row r="60" spans="1:4" ht="15.75" thickBot="1" x14ac:dyDescent="0.3">
      <c r="A60" s="51" t="s">
        <v>1</v>
      </c>
      <c r="B60" s="51" t="s">
        <v>122</v>
      </c>
      <c r="C60" s="52"/>
      <c r="D60" s="52"/>
    </row>
    <row r="61" spans="1:4" ht="15.75" thickBot="1" x14ac:dyDescent="0.3">
      <c r="A61" s="51" t="s">
        <v>1</v>
      </c>
      <c r="B61" s="51" t="s">
        <v>123</v>
      </c>
      <c r="C61" s="52">
        <f>C58+C60</f>
        <v>-30</v>
      </c>
      <c r="D61" s="52">
        <f>D58+D60</f>
        <v>-158</v>
      </c>
    </row>
    <row r="63" spans="1:4" x14ac:dyDescent="0.25">
      <c r="A63" s="55" t="s">
        <v>158</v>
      </c>
    </row>
  </sheetData>
  <mergeCells count="1">
    <mergeCell ref="A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3"/>
  <sheetViews>
    <sheetView workbookViewId="0">
      <selection sqref="A1:D1"/>
    </sheetView>
  </sheetViews>
  <sheetFormatPr baseColWidth="10" defaultRowHeight="15" x14ac:dyDescent="0.25"/>
  <cols>
    <col min="1" max="1" width="28.5703125" bestFit="1" customWidth="1"/>
    <col min="2" max="2" width="85.7109375" bestFit="1" customWidth="1"/>
    <col min="3" max="4" width="15.28515625" bestFit="1" customWidth="1"/>
  </cols>
  <sheetData>
    <row r="1" spans="1:4" ht="20.100000000000001" customHeight="1" thickBot="1" x14ac:dyDescent="0.3">
      <c r="A1" s="110" t="s">
        <v>25</v>
      </c>
      <c r="B1" s="110"/>
      <c r="C1" s="110"/>
      <c r="D1" s="110"/>
    </row>
    <row r="2" spans="1:4" ht="20.25" thickBot="1" x14ac:dyDescent="0.3">
      <c r="A2" s="47"/>
      <c r="B2" s="48" t="s">
        <v>19</v>
      </c>
      <c r="C2" s="47" t="s">
        <v>28</v>
      </c>
      <c r="D2" s="47" t="s">
        <v>29</v>
      </c>
    </row>
    <row r="3" spans="1:4" ht="15.75" thickBot="1" x14ac:dyDescent="0.3">
      <c r="A3" s="47"/>
      <c r="B3" s="47" t="s">
        <v>30</v>
      </c>
      <c r="C3" s="50">
        <f>C58</f>
        <v>1093</v>
      </c>
      <c r="D3" s="50">
        <f>D58</f>
        <v>195</v>
      </c>
    </row>
    <row r="4" spans="1:4" ht="23.25" thickBot="1" x14ac:dyDescent="0.3">
      <c r="A4" s="51" t="s">
        <v>31</v>
      </c>
      <c r="B4" s="51" t="s">
        <v>32</v>
      </c>
      <c r="C4" s="52">
        <v>2379</v>
      </c>
      <c r="D4" s="52">
        <v>2396</v>
      </c>
    </row>
    <row r="5" spans="1:4" ht="15.75" thickBot="1" x14ac:dyDescent="0.3">
      <c r="A5" s="51" t="s">
        <v>33</v>
      </c>
      <c r="B5" s="51" t="s">
        <v>34</v>
      </c>
      <c r="C5" s="52"/>
      <c r="D5" s="52"/>
    </row>
    <row r="6" spans="1:4" ht="15.75" thickBot="1" x14ac:dyDescent="0.3">
      <c r="A6" s="51" t="s">
        <v>35</v>
      </c>
      <c r="B6" s="51" t="s">
        <v>36</v>
      </c>
      <c r="C6" s="52"/>
      <c r="D6" s="52"/>
    </row>
    <row r="7" spans="1:4" ht="15.75" thickBot="1" x14ac:dyDescent="0.3">
      <c r="A7" s="51" t="s">
        <v>1</v>
      </c>
      <c r="B7" s="51" t="s">
        <v>37</v>
      </c>
      <c r="C7" s="52">
        <f>SUM(C8:C11)</f>
        <v>-26</v>
      </c>
      <c r="D7" s="52">
        <f>SUM(D8:D11)</f>
        <v>-37</v>
      </c>
    </row>
    <row r="8" spans="1:4" ht="15.75" thickBot="1" x14ac:dyDescent="0.3">
      <c r="A8" s="51" t="s">
        <v>38</v>
      </c>
      <c r="B8" s="51" t="s">
        <v>127</v>
      </c>
      <c r="C8" s="52">
        <v>-26</v>
      </c>
      <c r="D8" s="52">
        <v>-37</v>
      </c>
    </row>
    <row r="9" spans="1:4" ht="34.5" thickBot="1" x14ac:dyDescent="0.3">
      <c r="A9" s="51" t="s">
        <v>40</v>
      </c>
      <c r="B9" s="51" t="s">
        <v>128</v>
      </c>
      <c r="C9" s="52"/>
      <c r="D9" s="52"/>
    </row>
    <row r="10" spans="1:4" ht="15.75" thickBot="1" x14ac:dyDescent="0.3">
      <c r="A10" s="51" t="s">
        <v>42</v>
      </c>
      <c r="B10" s="51" t="s">
        <v>129</v>
      </c>
      <c r="C10" s="52"/>
      <c r="D10" s="52"/>
    </row>
    <row r="11" spans="1:4" ht="23.25" thickBot="1" x14ac:dyDescent="0.3">
      <c r="A11" s="51" t="s">
        <v>44</v>
      </c>
      <c r="B11" s="51" t="s">
        <v>130</v>
      </c>
      <c r="C11" s="52"/>
      <c r="D11" s="52"/>
    </row>
    <row r="12" spans="1:4" ht="15.75" thickBot="1" x14ac:dyDescent="0.3">
      <c r="A12" s="51" t="s">
        <v>1</v>
      </c>
      <c r="B12" s="51" t="s">
        <v>46</v>
      </c>
      <c r="C12" s="52">
        <f>SUM(C13:C14)</f>
        <v>3</v>
      </c>
      <c r="D12" s="52">
        <f>SUM(D13:D14)</f>
        <v>1</v>
      </c>
    </row>
    <row r="13" spans="1:4" ht="15.75" thickBot="1" x14ac:dyDescent="0.3">
      <c r="A13" s="51" t="s">
        <v>47</v>
      </c>
      <c r="B13" s="51" t="s">
        <v>131</v>
      </c>
      <c r="C13" s="52">
        <v>3</v>
      </c>
      <c r="D13" s="52">
        <v>1</v>
      </c>
    </row>
    <row r="14" spans="1:4" ht="15.75" thickBot="1" x14ac:dyDescent="0.3">
      <c r="A14" s="51" t="s">
        <v>49</v>
      </c>
      <c r="B14" s="51" t="s">
        <v>132</v>
      </c>
      <c r="C14" s="52"/>
      <c r="D14" s="52"/>
    </row>
    <row r="15" spans="1:4" ht="15.75" thickBot="1" x14ac:dyDescent="0.3">
      <c r="A15" s="51" t="s">
        <v>1</v>
      </c>
      <c r="B15" s="51" t="s">
        <v>51</v>
      </c>
      <c r="C15" s="52">
        <f>SUM(C16:C18)</f>
        <v>-613</v>
      </c>
      <c r="D15" s="52">
        <f>SUM(D16:D18)</f>
        <v>-796</v>
      </c>
    </row>
    <row r="16" spans="1:4" ht="15.75" thickBot="1" x14ac:dyDescent="0.3">
      <c r="A16" s="51" t="s">
        <v>52</v>
      </c>
      <c r="B16" s="51" t="s">
        <v>133</v>
      </c>
      <c r="C16" s="52">
        <v>-459</v>
      </c>
      <c r="D16" s="52">
        <v>-604</v>
      </c>
    </row>
    <row r="17" spans="1:4" ht="15.75" thickBot="1" x14ac:dyDescent="0.3">
      <c r="A17" s="51" t="s">
        <v>54</v>
      </c>
      <c r="B17" s="51" t="s">
        <v>134</v>
      </c>
      <c r="C17" s="52">
        <v>-154</v>
      </c>
      <c r="D17" s="52">
        <v>-192</v>
      </c>
    </row>
    <row r="18" spans="1:4" ht="15.75" thickBot="1" x14ac:dyDescent="0.3">
      <c r="A18" s="51" t="s">
        <v>56</v>
      </c>
      <c r="B18" s="51" t="s">
        <v>135</v>
      </c>
      <c r="C18" s="52"/>
      <c r="D18" s="52"/>
    </row>
    <row r="19" spans="1:4" ht="15.75" thickBot="1" x14ac:dyDescent="0.3">
      <c r="A19" s="51" t="s">
        <v>1</v>
      </c>
      <c r="B19" s="51" t="s">
        <v>58</v>
      </c>
      <c r="C19" s="52">
        <f>SUM(C20:C23)</f>
        <v>-676</v>
      </c>
      <c r="D19" s="52">
        <f>SUM(D20:D23)</f>
        <v>-1283</v>
      </c>
    </row>
    <row r="20" spans="1:4" ht="34.5" thickBot="1" x14ac:dyDescent="0.3">
      <c r="A20" s="51" t="s">
        <v>59</v>
      </c>
      <c r="B20" s="51" t="s">
        <v>136</v>
      </c>
      <c r="C20" s="52">
        <v>-676</v>
      </c>
      <c r="D20" s="52">
        <v>-1276</v>
      </c>
    </row>
    <row r="21" spans="1:4" ht="15.75" thickBot="1" x14ac:dyDescent="0.3">
      <c r="A21" s="51" t="s">
        <v>61</v>
      </c>
      <c r="B21" s="51" t="s">
        <v>137</v>
      </c>
      <c r="C21" s="52"/>
      <c r="D21" s="52">
        <v>-3</v>
      </c>
    </row>
    <row r="22" spans="1:4" ht="15.75" thickBot="1" x14ac:dyDescent="0.3">
      <c r="A22" s="51" t="s">
        <v>63</v>
      </c>
      <c r="B22" s="51" t="s">
        <v>138</v>
      </c>
      <c r="C22" s="52"/>
      <c r="D22" s="52"/>
    </row>
    <row r="23" spans="1:4" ht="15.75" thickBot="1" x14ac:dyDescent="0.3">
      <c r="A23" s="51" t="s">
        <v>65</v>
      </c>
      <c r="B23" s="51" t="s">
        <v>139</v>
      </c>
      <c r="C23" s="52"/>
      <c r="D23" s="52">
        <v>-4</v>
      </c>
    </row>
    <row r="24" spans="1:4" ht="15.75" thickBot="1" x14ac:dyDescent="0.3">
      <c r="A24" s="51" t="s">
        <v>1</v>
      </c>
      <c r="B24" s="51" t="s">
        <v>67</v>
      </c>
      <c r="C24" s="52">
        <f>SUM(C25:C27)</f>
        <v>0</v>
      </c>
      <c r="D24" s="52">
        <f>SUM(D25:D27)</f>
        <v>0</v>
      </c>
    </row>
    <row r="25" spans="1:4" ht="15.75" thickBot="1" x14ac:dyDescent="0.3">
      <c r="A25" s="51" t="s">
        <v>68</v>
      </c>
      <c r="B25" s="51" t="s">
        <v>140</v>
      </c>
      <c r="C25" s="52"/>
      <c r="D25" s="52"/>
    </row>
    <row r="26" spans="1:4" ht="15.75" thickBot="1" x14ac:dyDescent="0.3">
      <c r="A26" s="51" t="s">
        <v>70</v>
      </c>
      <c r="B26" s="51" t="s">
        <v>141</v>
      </c>
      <c r="C26" s="52"/>
      <c r="D26" s="52"/>
    </row>
    <row r="27" spans="1:4" ht="15.75" thickBot="1" x14ac:dyDescent="0.3">
      <c r="A27" s="51" t="s">
        <v>72</v>
      </c>
      <c r="B27" s="51" t="s">
        <v>142</v>
      </c>
      <c r="C27" s="52"/>
      <c r="D27" s="52"/>
    </row>
    <row r="28" spans="1:4" ht="15.75" thickBot="1" x14ac:dyDescent="0.3">
      <c r="A28" s="51" t="s">
        <v>1</v>
      </c>
      <c r="B28" s="51" t="s">
        <v>74</v>
      </c>
      <c r="C28" s="52"/>
      <c r="D28" s="52"/>
    </row>
    <row r="29" spans="1:4" ht="15.75" thickBot="1" x14ac:dyDescent="0.3">
      <c r="A29" s="51" t="s">
        <v>75</v>
      </c>
      <c r="B29" s="51" t="s">
        <v>76</v>
      </c>
      <c r="C29" s="52"/>
      <c r="D29" s="52"/>
    </row>
    <row r="30" spans="1:4" ht="15.75" thickBot="1" x14ac:dyDescent="0.3">
      <c r="A30" s="51" t="s">
        <v>1</v>
      </c>
      <c r="B30" s="51" t="s">
        <v>77</v>
      </c>
      <c r="C30" s="52">
        <f>C31+C35</f>
        <v>0</v>
      </c>
      <c r="D30" s="52">
        <f>D31+D35</f>
        <v>0</v>
      </c>
    </row>
    <row r="31" spans="1:4" ht="15.75" thickBot="1" x14ac:dyDescent="0.3">
      <c r="A31" s="51" t="s">
        <v>1</v>
      </c>
      <c r="B31" s="51" t="s">
        <v>143</v>
      </c>
      <c r="C31" s="52">
        <f>SUM(C32:C34)</f>
        <v>0</v>
      </c>
      <c r="D31" s="52">
        <f>SUM(D32:D34)</f>
        <v>0</v>
      </c>
    </row>
    <row r="32" spans="1:4" ht="15.75" thickBot="1" x14ac:dyDescent="0.3">
      <c r="A32" s="51" t="s">
        <v>79</v>
      </c>
      <c r="B32" s="51" t="s">
        <v>144</v>
      </c>
      <c r="C32" s="52"/>
      <c r="D32" s="52"/>
    </row>
    <row r="33" spans="1:4" ht="15.75" thickBot="1" x14ac:dyDescent="0.3">
      <c r="A33" s="51" t="s">
        <v>81</v>
      </c>
      <c r="B33" s="51" t="s">
        <v>145</v>
      </c>
      <c r="C33" s="52"/>
      <c r="D33" s="52"/>
    </row>
    <row r="34" spans="1:4" ht="15.75" thickBot="1" x14ac:dyDescent="0.3">
      <c r="A34" s="51" t="s">
        <v>83</v>
      </c>
      <c r="B34" s="51" t="s">
        <v>146</v>
      </c>
      <c r="C34" s="52"/>
      <c r="D34" s="52"/>
    </row>
    <row r="35" spans="1:4" ht="15.75" thickBot="1" x14ac:dyDescent="0.3">
      <c r="A35" s="51" t="s">
        <v>1</v>
      </c>
      <c r="B35" s="51" t="s">
        <v>147</v>
      </c>
      <c r="C35" s="52">
        <f>SUM(C36:C38)</f>
        <v>0</v>
      </c>
      <c r="D35" s="52">
        <f>SUM(D36:D38)</f>
        <v>0</v>
      </c>
    </row>
    <row r="36" spans="1:4" ht="15.75" thickBot="1" x14ac:dyDescent="0.3">
      <c r="A36" s="51" t="s">
        <v>86</v>
      </c>
      <c r="B36" s="51" t="s">
        <v>144</v>
      </c>
      <c r="C36" s="52"/>
      <c r="D36" s="52"/>
    </row>
    <row r="37" spans="1:4" ht="15.75" thickBot="1" x14ac:dyDescent="0.3">
      <c r="A37" s="51" t="s">
        <v>87</v>
      </c>
      <c r="B37" s="51" t="s">
        <v>145</v>
      </c>
      <c r="C37" s="52"/>
      <c r="D37" s="52"/>
    </row>
    <row r="38" spans="1:4" ht="15.75" thickBot="1" x14ac:dyDescent="0.3">
      <c r="A38" s="51" t="s">
        <v>88</v>
      </c>
      <c r="B38" s="51" t="s">
        <v>146</v>
      </c>
      <c r="C38" s="52"/>
      <c r="D38" s="52"/>
    </row>
    <row r="39" spans="1:4" ht="15.75" thickBot="1" x14ac:dyDescent="0.3">
      <c r="A39" s="51" t="s">
        <v>148</v>
      </c>
      <c r="B39" s="51" t="s">
        <v>90</v>
      </c>
      <c r="C39" s="52"/>
      <c r="D39" s="52"/>
    </row>
    <row r="40" spans="1:4" ht="15.75" thickBot="1" x14ac:dyDescent="0.3">
      <c r="A40" s="51" t="s">
        <v>148</v>
      </c>
      <c r="B40" s="51" t="s">
        <v>91</v>
      </c>
      <c r="C40" s="52">
        <f>SUM(C41:C42)</f>
        <v>0</v>
      </c>
      <c r="D40" s="52">
        <f>SUM(D41:D42)</f>
        <v>-17</v>
      </c>
    </row>
    <row r="41" spans="1:4" ht="15.75" thickBot="1" x14ac:dyDescent="0.3">
      <c r="A41" s="51" t="s">
        <v>92</v>
      </c>
      <c r="B41" s="51" t="s">
        <v>149</v>
      </c>
      <c r="C41" s="52"/>
      <c r="D41" s="52">
        <v>-17</v>
      </c>
    </row>
    <row r="42" spans="1:4" ht="15.75" thickBot="1" x14ac:dyDescent="0.3">
      <c r="A42" s="51" t="s">
        <v>94</v>
      </c>
      <c r="B42" s="51" t="s">
        <v>150</v>
      </c>
      <c r="C42" s="52"/>
      <c r="D42" s="52"/>
    </row>
    <row r="43" spans="1:4" ht="15.75" thickBot="1" x14ac:dyDescent="0.3">
      <c r="A43" s="53" t="s">
        <v>1</v>
      </c>
      <c r="B43" s="53" t="s">
        <v>96</v>
      </c>
      <c r="C43" s="54">
        <f>C4+C5+C6+C7+C12+C15+C19+C24+C28+C29+C30+C39+C40</f>
        <v>1067</v>
      </c>
      <c r="D43" s="54">
        <f>D4+D5+D6+D7+D12+D15+D19+D24+D28+D29+D30+D39+D40</f>
        <v>264</v>
      </c>
    </row>
    <row r="44" spans="1:4" ht="15.75" thickBot="1" x14ac:dyDescent="0.3">
      <c r="A44" s="51" t="s">
        <v>1</v>
      </c>
      <c r="B44" s="51" t="s">
        <v>97</v>
      </c>
      <c r="C44" s="52">
        <f>SUM(C45:C46)</f>
        <v>26</v>
      </c>
      <c r="D44" s="52">
        <f>SUM(D45:D46)</f>
        <v>6</v>
      </c>
    </row>
    <row r="45" spans="1:4" ht="15.75" thickBot="1" x14ac:dyDescent="0.3">
      <c r="A45" s="51" t="s">
        <v>98</v>
      </c>
      <c r="B45" s="51" t="s">
        <v>151</v>
      </c>
      <c r="C45" s="52"/>
      <c r="D45" s="52">
        <v>6</v>
      </c>
    </row>
    <row r="46" spans="1:4" ht="15.75" thickBot="1" x14ac:dyDescent="0.3">
      <c r="A46" s="51" t="s">
        <v>100</v>
      </c>
      <c r="B46" s="51" t="s">
        <v>152</v>
      </c>
      <c r="C46" s="52">
        <v>26</v>
      </c>
      <c r="D46" s="52"/>
    </row>
    <row r="47" spans="1:4" ht="15.75" thickBot="1" x14ac:dyDescent="0.3">
      <c r="A47" s="51" t="s">
        <v>1</v>
      </c>
      <c r="B47" s="51" t="s">
        <v>102</v>
      </c>
      <c r="C47" s="52">
        <f>SUM(C48:C50)</f>
        <v>0</v>
      </c>
      <c r="D47" s="52">
        <f>SUM(D48:D50)</f>
        <v>0</v>
      </c>
    </row>
    <row r="48" spans="1:4" ht="45.75" thickBot="1" x14ac:dyDescent="0.3">
      <c r="A48" s="51" t="s">
        <v>103</v>
      </c>
      <c r="B48" s="51" t="s">
        <v>153</v>
      </c>
      <c r="C48" s="52"/>
      <c r="D48" s="52"/>
    </row>
    <row r="49" spans="1:4" ht="57" thickBot="1" x14ac:dyDescent="0.3">
      <c r="A49" s="51" t="s">
        <v>105</v>
      </c>
      <c r="B49" s="51" t="s">
        <v>154</v>
      </c>
      <c r="C49" s="52"/>
      <c r="D49" s="52"/>
    </row>
    <row r="50" spans="1:4" ht="15.75" thickBot="1" x14ac:dyDescent="0.3">
      <c r="A50" s="51" t="s">
        <v>107</v>
      </c>
      <c r="B50" s="51" t="s">
        <v>155</v>
      </c>
      <c r="C50" s="52"/>
      <c r="D50" s="52"/>
    </row>
    <row r="51" spans="1:4" ht="15.75" thickBot="1" x14ac:dyDescent="0.3">
      <c r="A51" s="51" t="s">
        <v>109</v>
      </c>
      <c r="B51" s="51" t="s">
        <v>110</v>
      </c>
      <c r="C51" s="52"/>
      <c r="D51" s="52"/>
    </row>
    <row r="52" spans="1:4" ht="15.75" thickBot="1" x14ac:dyDescent="0.3">
      <c r="A52" s="51" t="s">
        <v>111</v>
      </c>
      <c r="B52" s="51" t="s">
        <v>112</v>
      </c>
      <c r="C52" s="52"/>
      <c r="D52" s="52"/>
    </row>
    <row r="53" spans="1:4" ht="23.25" thickBot="1" x14ac:dyDescent="0.3">
      <c r="A53" s="51" t="s">
        <v>113</v>
      </c>
      <c r="B53" s="51" t="s">
        <v>114</v>
      </c>
      <c r="C53" s="52"/>
      <c r="D53" s="52">
        <v>11</v>
      </c>
    </row>
    <row r="54" spans="1:4" ht="15.75" thickBot="1" x14ac:dyDescent="0.3">
      <c r="A54" s="51" t="s">
        <v>1</v>
      </c>
      <c r="B54" s="51" t="s">
        <v>115</v>
      </c>
      <c r="C54" s="52"/>
      <c r="D54" s="52"/>
    </row>
    <row r="55" spans="1:4" ht="15.75" thickBot="1" x14ac:dyDescent="0.3">
      <c r="A55" s="53" t="s">
        <v>1</v>
      </c>
      <c r="B55" s="53" t="s">
        <v>116</v>
      </c>
      <c r="C55" s="54">
        <f>C44+C47+C51+C52+C53+C54</f>
        <v>26</v>
      </c>
      <c r="D55" s="54">
        <f>D44+D47+D51+D52+D53+D54</f>
        <v>17</v>
      </c>
    </row>
    <row r="56" spans="1:4" ht="15.75" thickBot="1" x14ac:dyDescent="0.3">
      <c r="A56" s="53" t="s">
        <v>1</v>
      </c>
      <c r="B56" s="53" t="s">
        <v>117</v>
      </c>
      <c r="C56" s="54">
        <f>C43+C55</f>
        <v>1093</v>
      </c>
      <c r="D56" s="54">
        <f>D43+D55</f>
        <v>281</v>
      </c>
    </row>
    <row r="57" spans="1:4" ht="15.75" thickBot="1" x14ac:dyDescent="0.3">
      <c r="A57" s="51" t="s">
        <v>118</v>
      </c>
      <c r="B57" s="51" t="s">
        <v>119</v>
      </c>
      <c r="C57" s="52"/>
      <c r="D57" s="52">
        <v>-86</v>
      </c>
    </row>
    <row r="58" spans="1:4" ht="23.25" thickBot="1" x14ac:dyDescent="0.3">
      <c r="A58" s="53" t="s">
        <v>1</v>
      </c>
      <c r="B58" s="53" t="s">
        <v>120</v>
      </c>
      <c r="C58" s="54">
        <f>C56+C57</f>
        <v>1093</v>
      </c>
      <c r="D58" s="54">
        <f>D56+D57</f>
        <v>195</v>
      </c>
    </row>
    <row r="59" spans="1:4" ht="15.75" thickBot="1" x14ac:dyDescent="0.3">
      <c r="A59" s="47"/>
      <c r="B59" s="47" t="s">
        <v>121</v>
      </c>
      <c r="C59" s="50">
        <f>C60</f>
        <v>0</v>
      </c>
      <c r="D59" s="50">
        <f>D60</f>
        <v>0</v>
      </c>
    </row>
    <row r="60" spans="1:4" ht="15.75" thickBot="1" x14ac:dyDescent="0.3">
      <c r="A60" s="51" t="s">
        <v>1</v>
      </c>
      <c r="B60" s="51" t="s">
        <v>122</v>
      </c>
      <c r="C60" s="52"/>
      <c r="D60" s="52"/>
    </row>
    <row r="61" spans="1:4" ht="15.75" thickBot="1" x14ac:dyDescent="0.3">
      <c r="A61" s="51" t="s">
        <v>1</v>
      </c>
      <c r="B61" s="51" t="s">
        <v>123</v>
      </c>
      <c r="C61" s="52">
        <f>C58+C60</f>
        <v>1093</v>
      </c>
      <c r="D61" s="52">
        <f>D58+D60</f>
        <v>195</v>
      </c>
    </row>
    <row r="63" spans="1:4" x14ac:dyDescent="0.25">
      <c r="A63" s="55" t="s">
        <v>158</v>
      </c>
    </row>
  </sheetData>
  <mergeCells count="1">
    <mergeCell ref="A1:D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3"/>
  <sheetViews>
    <sheetView workbookViewId="0">
      <selection sqref="A1:D1"/>
    </sheetView>
  </sheetViews>
  <sheetFormatPr baseColWidth="10" defaultRowHeight="15" x14ac:dyDescent="0.25"/>
  <cols>
    <col min="1" max="1" width="28.5703125" bestFit="1" customWidth="1"/>
    <col min="2" max="2" width="85.7109375" bestFit="1" customWidth="1"/>
    <col min="3" max="4" width="15.28515625" bestFit="1" customWidth="1"/>
  </cols>
  <sheetData>
    <row r="1" spans="1:4" ht="20.100000000000001" customHeight="1" thickBot="1" x14ac:dyDescent="0.3">
      <c r="A1" s="110" t="s">
        <v>25</v>
      </c>
      <c r="B1" s="110"/>
      <c r="C1" s="110"/>
      <c r="D1" s="110"/>
    </row>
    <row r="2" spans="1:4" ht="20.25" thickBot="1" x14ac:dyDescent="0.3">
      <c r="A2" s="47"/>
      <c r="B2" s="48" t="s">
        <v>19</v>
      </c>
      <c r="C2" s="67" t="s">
        <v>159</v>
      </c>
      <c r="D2" s="67" t="s">
        <v>160</v>
      </c>
    </row>
    <row r="3" spans="1:4" ht="15.75" thickBot="1" x14ac:dyDescent="0.3">
      <c r="A3" s="47"/>
      <c r="B3" s="47" t="s">
        <v>30</v>
      </c>
      <c r="C3" s="50">
        <f>C58</f>
        <v>12935</v>
      </c>
      <c r="D3" s="50">
        <f>D58</f>
        <v>63020</v>
      </c>
    </row>
    <row r="4" spans="1:4" ht="23.25" thickBot="1" x14ac:dyDescent="0.3">
      <c r="A4" s="51" t="s">
        <v>31</v>
      </c>
      <c r="B4" s="51" t="s">
        <v>32</v>
      </c>
      <c r="C4" s="52">
        <v>17947</v>
      </c>
      <c r="D4" s="64">
        <v>74976</v>
      </c>
    </row>
    <row r="5" spans="1:4" ht="15.75" thickBot="1" x14ac:dyDescent="0.3">
      <c r="A5" s="51" t="s">
        <v>33</v>
      </c>
      <c r="B5" s="51" t="s">
        <v>34</v>
      </c>
      <c r="C5" s="52"/>
      <c r="D5" s="64"/>
    </row>
    <row r="6" spans="1:4" ht="15.75" thickBot="1" x14ac:dyDescent="0.3">
      <c r="A6" s="51" t="s">
        <v>35</v>
      </c>
      <c r="B6" s="51" t="s">
        <v>36</v>
      </c>
      <c r="C6" s="52"/>
      <c r="D6" s="64">
        <v>51</v>
      </c>
    </row>
    <row r="7" spans="1:4" ht="15.75" thickBot="1" x14ac:dyDescent="0.3">
      <c r="A7" s="51" t="s">
        <v>1</v>
      </c>
      <c r="B7" s="51" t="s">
        <v>37</v>
      </c>
      <c r="C7" s="52">
        <f>SUM(C8:C11)</f>
        <v>0</v>
      </c>
      <c r="D7" s="64">
        <f>SUM(D8:D11)</f>
        <v>0</v>
      </c>
    </row>
    <row r="8" spans="1:4" ht="15.75" thickBot="1" x14ac:dyDescent="0.3">
      <c r="A8" s="51" t="s">
        <v>38</v>
      </c>
      <c r="B8" s="51" t="s">
        <v>127</v>
      </c>
      <c r="C8" s="52"/>
      <c r="D8" s="64"/>
    </row>
    <row r="9" spans="1:4" ht="34.5" thickBot="1" x14ac:dyDescent="0.3">
      <c r="A9" s="51" t="s">
        <v>40</v>
      </c>
      <c r="B9" s="51" t="s">
        <v>128</v>
      </c>
      <c r="C9" s="52"/>
      <c r="D9" s="64"/>
    </row>
    <row r="10" spans="1:4" ht="15.75" thickBot="1" x14ac:dyDescent="0.3">
      <c r="A10" s="51" t="s">
        <v>42</v>
      </c>
      <c r="B10" s="51" t="s">
        <v>129</v>
      </c>
      <c r="C10" s="52"/>
      <c r="D10" s="64"/>
    </row>
    <row r="11" spans="1:4" ht="23.25" thickBot="1" x14ac:dyDescent="0.3">
      <c r="A11" s="51" t="s">
        <v>44</v>
      </c>
      <c r="B11" s="51" t="s">
        <v>130</v>
      </c>
      <c r="C11" s="52"/>
      <c r="D11" s="64"/>
    </row>
    <row r="12" spans="1:4" ht="15.75" thickBot="1" x14ac:dyDescent="0.3">
      <c r="A12" s="51" t="s">
        <v>1</v>
      </c>
      <c r="B12" s="51" t="s">
        <v>46</v>
      </c>
      <c r="C12" s="52">
        <f>SUM(C13:C14)</f>
        <v>1598</v>
      </c>
      <c r="D12" s="64">
        <f>SUM(D13:D14)</f>
        <v>3228</v>
      </c>
    </row>
    <row r="13" spans="1:4" ht="15.75" thickBot="1" x14ac:dyDescent="0.3">
      <c r="A13" s="51" t="s">
        <v>47</v>
      </c>
      <c r="B13" s="51" t="s">
        <v>131</v>
      </c>
      <c r="C13" s="52">
        <v>1363</v>
      </c>
      <c r="D13" s="64">
        <v>2746</v>
      </c>
    </row>
    <row r="14" spans="1:4" ht="15.75" thickBot="1" x14ac:dyDescent="0.3">
      <c r="A14" s="51" t="s">
        <v>49</v>
      </c>
      <c r="B14" s="51" t="s">
        <v>132</v>
      </c>
      <c r="C14" s="52">
        <v>235</v>
      </c>
      <c r="D14" s="64">
        <v>482</v>
      </c>
    </row>
    <row r="15" spans="1:4" ht="15.75" thickBot="1" x14ac:dyDescent="0.3">
      <c r="A15" s="51" t="s">
        <v>1</v>
      </c>
      <c r="B15" s="51" t="s">
        <v>51</v>
      </c>
      <c r="C15" s="52">
        <f>SUM(C16:C18)</f>
        <v>-2017</v>
      </c>
      <c r="D15" s="64">
        <f>SUM(D16:D18)</f>
        <v>-2508</v>
      </c>
    </row>
    <row r="16" spans="1:4" ht="15.75" thickBot="1" x14ac:dyDescent="0.3">
      <c r="A16" s="51" t="s">
        <v>52</v>
      </c>
      <c r="B16" s="51" t="s">
        <v>133</v>
      </c>
      <c r="C16" s="52">
        <v>-1541</v>
      </c>
      <c r="D16" s="64">
        <v>-1944</v>
      </c>
    </row>
    <row r="17" spans="1:4" ht="15.75" thickBot="1" x14ac:dyDescent="0.3">
      <c r="A17" s="51" t="s">
        <v>54</v>
      </c>
      <c r="B17" s="51" t="s">
        <v>134</v>
      </c>
      <c r="C17" s="52">
        <v>-476</v>
      </c>
      <c r="D17" s="64">
        <v>-564</v>
      </c>
    </row>
    <row r="18" spans="1:4" ht="15.75" thickBot="1" x14ac:dyDescent="0.3">
      <c r="A18" s="51" t="s">
        <v>56</v>
      </c>
      <c r="B18" s="51" t="s">
        <v>135</v>
      </c>
      <c r="C18" s="52"/>
      <c r="D18" s="64"/>
    </row>
    <row r="19" spans="1:4" ht="15.75" thickBot="1" x14ac:dyDescent="0.3">
      <c r="A19" s="51" t="s">
        <v>1</v>
      </c>
      <c r="B19" s="51" t="s">
        <v>58</v>
      </c>
      <c r="C19" s="52">
        <f>SUM(C20:C23)</f>
        <v>-1316</v>
      </c>
      <c r="D19" s="64">
        <f>SUM(D20:D23)</f>
        <v>-1739</v>
      </c>
    </row>
    <row r="20" spans="1:4" ht="34.5" thickBot="1" x14ac:dyDescent="0.3">
      <c r="A20" s="51" t="s">
        <v>59</v>
      </c>
      <c r="B20" s="51" t="s">
        <v>136</v>
      </c>
      <c r="C20" s="52">
        <v>-708</v>
      </c>
      <c r="D20" s="64">
        <v>-868</v>
      </c>
    </row>
    <row r="21" spans="1:4" ht="15.75" thickBot="1" x14ac:dyDescent="0.3">
      <c r="A21" s="51" t="s">
        <v>61</v>
      </c>
      <c r="B21" s="51" t="s">
        <v>137</v>
      </c>
      <c r="C21" s="52">
        <v>-611</v>
      </c>
      <c r="D21" s="64">
        <v>-830</v>
      </c>
    </row>
    <row r="22" spans="1:4" ht="15.75" thickBot="1" x14ac:dyDescent="0.3">
      <c r="A22" s="51" t="s">
        <v>63</v>
      </c>
      <c r="B22" s="51" t="s">
        <v>138</v>
      </c>
      <c r="C22" s="52"/>
      <c r="D22" s="64"/>
    </row>
    <row r="23" spans="1:4" ht="15.75" thickBot="1" x14ac:dyDescent="0.3">
      <c r="A23" s="51" t="s">
        <v>65</v>
      </c>
      <c r="B23" s="51" t="s">
        <v>139</v>
      </c>
      <c r="C23" s="52">
        <v>3</v>
      </c>
      <c r="D23" s="64">
        <v>-41</v>
      </c>
    </row>
    <row r="24" spans="1:4" ht="15.75" thickBot="1" x14ac:dyDescent="0.3">
      <c r="A24" s="51" t="s">
        <v>1</v>
      </c>
      <c r="B24" s="51" t="s">
        <v>67</v>
      </c>
      <c r="C24" s="52">
        <f>SUM(C25:C27)</f>
        <v>-1164</v>
      </c>
      <c r="D24" s="64">
        <f>SUM(D25:D27)</f>
        <v>-2290</v>
      </c>
    </row>
    <row r="25" spans="1:4" ht="15.75" thickBot="1" x14ac:dyDescent="0.3">
      <c r="A25" s="51" t="s">
        <v>68</v>
      </c>
      <c r="B25" s="51" t="s">
        <v>140</v>
      </c>
      <c r="C25" s="52"/>
      <c r="D25" s="64"/>
    </row>
    <row r="26" spans="1:4" ht="15.75" thickBot="1" x14ac:dyDescent="0.3">
      <c r="A26" s="51" t="s">
        <v>70</v>
      </c>
      <c r="B26" s="51" t="s">
        <v>141</v>
      </c>
      <c r="C26" s="52">
        <v>-20</v>
      </c>
      <c r="D26" s="64">
        <v>-16</v>
      </c>
    </row>
    <row r="27" spans="1:4" ht="15.75" thickBot="1" x14ac:dyDescent="0.3">
      <c r="A27" s="51" t="s">
        <v>72</v>
      </c>
      <c r="B27" s="51" t="s">
        <v>142</v>
      </c>
      <c r="C27" s="52">
        <v>-1144</v>
      </c>
      <c r="D27" s="64">
        <v>-2274</v>
      </c>
    </row>
    <row r="28" spans="1:4" ht="15.75" thickBot="1" x14ac:dyDescent="0.3">
      <c r="A28" s="51" t="s">
        <v>1</v>
      </c>
      <c r="B28" s="51" t="s">
        <v>74</v>
      </c>
      <c r="C28" s="52"/>
      <c r="D28" s="64">
        <v>1</v>
      </c>
    </row>
    <row r="29" spans="1:4" ht="15.75" thickBot="1" x14ac:dyDescent="0.3">
      <c r="A29" s="51" t="s">
        <v>75</v>
      </c>
      <c r="B29" s="51" t="s">
        <v>76</v>
      </c>
      <c r="C29" s="52">
        <v>1018</v>
      </c>
      <c r="D29" s="64">
        <v>425</v>
      </c>
    </row>
    <row r="30" spans="1:4" ht="15.75" thickBot="1" x14ac:dyDescent="0.3">
      <c r="A30" s="51" t="s">
        <v>1</v>
      </c>
      <c r="B30" s="51" t="s">
        <v>77</v>
      </c>
      <c r="C30" s="52">
        <f>C31+C35</f>
        <v>0</v>
      </c>
      <c r="D30" s="64">
        <f>D31+D35</f>
        <v>0</v>
      </c>
    </row>
    <row r="31" spans="1:4" ht="15.75" thickBot="1" x14ac:dyDescent="0.3">
      <c r="A31" s="51" t="s">
        <v>1</v>
      </c>
      <c r="B31" s="51" t="s">
        <v>143</v>
      </c>
      <c r="C31" s="52">
        <f>SUM(C32:C34)</f>
        <v>0</v>
      </c>
      <c r="D31" s="64">
        <f>SUM(D32:D34)</f>
        <v>0</v>
      </c>
    </row>
    <row r="32" spans="1:4" ht="15.75" thickBot="1" x14ac:dyDescent="0.3">
      <c r="A32" s="51" t="s">
        <v>79</v>
      </c>
      <c r="B32" s="51" t="s">
        <v>144</v>
      </c>
      <c r="C32" s="52"/>
      <c r="D32" s="64"/>
    </row>
    <row r="33" spans="1:4" ht="15.75" thickBot="1" x14ac:dyDescent="0.3">
      <c r="A33" s="51" t="s">
        <v>81</v>
      </c>
      <c r="B33" s="51" t="s">
        <v>145</v>
      </c>
      <c r="C33" s="52"/>
      <c r="D33" s="64"/>
    </row>
    <row r="34" spans="1:4" ht="15.75" thickBot="1" x14ac:dyDescent="0.3">
      <c r="A34" s="51" t="s">
        <v>83</v>
      </c>
      <c r="B34" s="51" t="s">
        <v>146</v>
      </c>
      <c r="C34" s="52"/>
      <c r="D34" s="64"/>
    </row>
    <row r="35" spans="1:4" ht="15.75" thickBot="1" x14ac:dyDescent="0.3">
      <c r="A35" s="51" t="s">
        <v>1</v>
      </c>
      <c r="B35" s="51" t="s">
        <v>147</v>
      </c>
      <c r="C35" s="52">
        <f>SUM(C36:C38)</f>
        <v>0</v>
      </c>
      <c r="D35" s="64">
        <f>SUM(D36:D38)</f>
        <v>0</v>
      </c>
    </row>
    <row r="36" spans="1:4" ht="15.75" thickBot="1" x14ac:dyDescent="0.3">
      <c r="A36" s="51" t="s">
        <v>86</v>
      </c>
      <c r="B36" s="51" t="s">
        <v>144</v>
      </c>
      <c r="C36" s="52"/>
      <c r="D36" s="64"/>
    </row>
    <row r="37" spans="1:4" ht="15.75" thickBot="1" x14ac:dyDescent="0.3">
      <c r="A37" s="51" t="s">
        <v>87</v>
      </c>
      <c r="B37" s="51" t="s">
        <v>145</v>
      </c>
      <c r="C37" s="52"/>
      <c r="D37" s="64"/>
    </row>
    <row r="38" spans="1:4" ht="15.75" thickBot="1" x14ac:dyDescent="0.3">
      <c r="A38" s="51" t="s">
        <v>88</v>
      </c>
      <c r="B38" s="51" t="s">
        <v>146</v>
      </c>
      <c r="C38" s="52"/>
      <c r="D38" s="64"/>
    </row>
    <row r="39" spans="1:4" ht="15.75" thickBot="1" x14ac:dyDescent="0.3">
      <c r="A39" s="51" t="s">
        <v>148</v>
      </c>
      <c r="B39" s="51" t="s">
        <v>90</v>
      </c>
      <c r="C39" s="52"/>
      <c r="D39" s="64"/>
    </row>
    <row r="40" spans="1:4" ht="15.75" thickBot="1" x14ac:dyDescent="0.3">
      <c r="A40" s="51" t="s">
        <v>148</v>
      </c>
      <c r="B40" s="51" t="s">
        <v>91</v>
      </c>
      <c r="C40" s="52">
        <f>SUM(C41:C42)</f>
        <v>-818</v>
      </c>
      <c r="D40" s="64">
        <f>SUM(D41:D42)</f>
        <v>-4591</v>
      </c>
    </row>
    <row r="41" spans="1:4" ht="15.75" thickBot="1" x14ac:dyDescent="0.3">
      <c r="A41" s="51" t="s">
        <v>92</v>
      </c>
      <c r="B41" s="51" t="s">
        <v>149</v>
      </c>
      <c r="C41" s="52">
        <v>-824</v>
      </c>
      <c r="D41" s="64">
        <v>-4596</v>
      </c>
    </row>
    <row r="42" spans="1:4" ht="15.75" thickBot="1" x14ac:dyDescent="0.3">
      <c r="A42" s="51" t="s">
        <v>94</v>
      </c>
      <c r="B42" s="51" t="s">
        <v>150</v>
      </c>
      <c r="C42" s="52">
        <v>6</v>
      </c>
      <c r="D42" s="64">
        <v>5</v>
      </c>
    </row>
    <row r="43" spans="1:4" ht="15.75" thickBot="1" x14ac:dyDescent="0.3">
      <c r="A43" s="53" t="s">
        <v>1</v>
      </c>
      <c r="B43" s="53" t="s">
        <v>96</v>
      </c>
      <c r="C43" s="54">
        <f>C4+C5+C6+C7+C12+C15+C19+C24+C28+C29+C30+C39+C40</f>
        <v>15248</v>
      </c>
      <c r="D43" s="54">
        <f>D4+D5+D6+D7+D12+D15+D19+D24+D28+D29+D30+D39+D40</f>
        <v>67553</v>
      </c>
    </row>
    <row r="44" spans="1:4" ht="15.75" thickBot="1" x14ac:dyDescent="0.3">
      <c r="A44" s="51" t="s">
        <v>1</v>
      </c>
      <c r="B44" s="51" t="s">
        <v>97</v>
      </c>
      <c r="C44" s="52">
        <f>SUM(C45:C46)</f>
        <v>491</v>
      </c>
      <c r="D44" s="64">
        <f>SUM(D45:D46)</f>
        <v>140</v>
      </c>
    </row>
    <row r="45" spans="1:4" ht="15.75" thickBot="1" x14ac:dyDescent="0.3">
      <c r="A45" s="51" t="s">
        <v>98</v>
      </c>
      <c r="B45" s="51" t="s">
        <v>151</v>
      </c>
      <c r="C45" s="52"/>
      <c r="D45" s="64"/>
    </row>
    <row r="46" spans="1:4" ht="15.75" thickBot="1" x14ac:dyDescent="0.3">
      <c r="A46" s="51" t="s">
        <v>100</v>
      </c>
      <c r="B46" s="51" t="s">
        <v>152</v>
      </c>
      <c r="C46" s="52">
        <v>491</v>
      </c>
      <c r="D46" s="64">
        <v>140</v>
      </c>
    </row>
    <row r="47" spans="1:4" ht="15.75" thickBot="1" x14ac:dyDescent="0.3">
      <c r="A47" s="51" t="s">
        <v>1</v>
      </c>
      <c r="B47" s="51" t="s">
        <v>102</v>
      </c>
      <c r="C47" s="52">
        <f>SUM(C48:C50)</f>
        <v>-2608</v>
      </c>
      <c r="D47" s="64">
        <f>SUM(D48:D50)</f>
        <v>-3717</v>
      </c>
    </row>
    <row r="48" spans="1:4" ht="45.75" thickBot="1" x14ac:dyDescent="0.3">
      <c r="A48" s="51" t="s">
        <v>103</v>
      </c>
      <c r="B48" s="51" t="s">
        <v>153</v>
      </c>
      <c r="C48" s="52"/>
      <c r="D48" s="64"/>
    </row>
    <row r="49" spans="1:4" ht="57" thickBot="1" x14ac:dyDescent="0.3">
      <c r="A49" s="51" t="s">
        <v>105</v>
      </c>
      <c r="B49" s="51" t="s">
        <v>154</v>
      </c>
      <c r="C49" s="52">
        <v>-2608</v>
      </c>
      <c r="D49" s="64">
        <v>-3717</v>
      </c>
    </row>
    <row r="50" spans="1:4" ht="15.75" thickBot="1" x14ac:dyDescent="0.3">
      <c r="A50" s="51" t="s">
        <v>107</v>
      </c>
      <c r="B50" s="51" t="s">
        <v>155</v>
      </c>
      <c r="C50" s="52"/>
      <c r="D50" s="64"/>
    </row>
    <row r="51" spans="1:4" ht="15.75" thickBot="1" x14ac:dyDescent="0.3">
      <c r="A51" s="51" t="s">
        <v>109</v>
      </c>
      <c r="B51" s="51" t="s">
        <v>110</v>
      </c>
      <c r="C51" s="52"/>
      <c r="D51" s="64"/>
    </row>
    <row r="52" spans="1:4" ht="15.75" thickBot="1" x14ac:dyDescent="0.3">
      <c r="A52" s="51" t="s">
        <v>111</v>
      </c>
      <c r="B52" s="51" t="s">
        <v>112</v>
      </c>
      <c r="C52" s="52"/>
      <c r="D52" s="64"/>
    </row>
    <row r="53" spans="1:4" ht="23.25" thickBot="1" x14ac:dyDescent="0.3">
      <c r="A53" s="51" t="s">
        <v>113</v>
      </c>
      <c r="B53" s="51" t="s">
        <v>114</v>
      </c>
      <c r="C53" s="52"/>
      <c r="D53" s="64"/>
    </row>
    <row r="54" spans="1:4" ht="15.75" thickBot="1" x14ac:dyDescent="0.3">
      <c r="A54" s="51" t="s">
        <v>1</v>
      </c>
      <c r="B54" s="51" t="s">
        <v>115</v>
      </c>
      <c r="C54" s="52"/>
      <c r="D54" s="64"/>
    </row>
    <row r="55" spans="1:4" ht="15.75" thickBot="1" x14ac:dyDescent="0.3">
      <c r="A55" s="53" t="s">
        <v>1</v>
      </c>
      <c r="B55" s="53" t="s">
        <v>116</v>
      </c>
      <c r="C55" s="54">
        <f>C44+C47+C51+C52+C53+C54</f>
        <v>-2117</v>
      </c>
      <c r="D55" s="54">
        <f>D44+D47+D51+D52+D53+D54</f>
        <v>-3577</v>
      </c>
    </row>
    <row r="56" spans="1:4" ht="15.75" thickBot="1" x14ac:dyDescent="0.3">
      <c r="A56" s="53" t="s">
        <v>1</v>
      </c>
      <c r="B56" s="53" t="s">
        <v>117</v>
      </c>
      <c r="C56" s="54">
        <f>C43+C55</f>
        <v>13131</v>
      </c>
      <c r="D56" s="54">
        <f>D43+D55</f>
        <v>63976</v>
      </c>
    </row>
    <row r="57" spans="1:4" ht="15.75" thickBot="1" x14ac:dyDescent="0.3">
      <c r="A57" s="51" t="s">
        <v>118</v>
      </c>
      <c r="B57" s="51" t="s">
        <v>119</v>
      </c>
      <c r="C57" s="52">
        <v>-196</v>
      </c>
      <c r="D57" s="64">
        <v>-956</v>
      </c>
    </row>
    <row r="58" spans="1:4" ht="23.25" thickBot="1" x14ac:dyDescent="0.3">
      <c r="A58" s="53" t="s">
        <v>1</v>
      </c>
      <c r="B58" s="53" t="s">
        <v>120</v>
      </c>
      <c r="C58" s="54">
        <f>C56+C57</f>
        <v>12935</v>
      </c>
      <c r="D58" s="54">
        <f>D56+D57</f>
        <v>63020</v>
      </c>
    </row>
    <row r="59" spans="1:4" ht="15.75" thickBot="1" x14ac:dyDescent="0.3">
      <c r="A59" s="47"/>
      <c r="B59" s="47" t="s">
        <v>121</v>
      </c>
      <c r="C59" s="50">
        <f>C60</f>
        <v>0</v>
      </c>
      <c r="D59" s="50">
        <f>D60</f>
        <v>0</v>
      </c>
    </row>
    <row r="60" spans="1:4" ht="15.75" thickBot="1" x14ac:dyDescent="0.3">
      <c r="A60" s="51" t="s">
        <v>1</v>
      </c>
      <c r="B60" s="51" t="s">
        <v>122</v>
      </c>
      <c r="C60" s="52"/>
      <c r="D60" s="52"/>
    </row>
    <row r="61" spans="1:4" ht="15.75" thickBot="1" x14ac:dyDescent="0.3">
      <c r="A61" s="51" t="s">
        <v>1</v>
      </c>
      <c r="B61" s="51" t="s">
        <v>123</v>
      </c>
      <c r="C61" s="52">
        <f>C58+C60</f>
        <v>12935</v>
      </c>
      <c r="D61" s="52">
        <f>D58+D60</f>
        <v>63020</v>
      </c>
    </row>
    <row r="63" spans="1:4" x14ac:dyDescent="0.25">
      <c r="A63" s="55" t="s">
        <v>158</v>
      </c>
    </row>
  </sheetData>
  <mergeCells count="1">
    <mergeCell ref="A1:D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workbookViewId="0">
      <selection sqref="A1:D1"/>
    </sheetView>
  </sheetViews>
  <sheetFormatPr baseColWidth="10" defaultRowHeight="15" x14ac:dyDescent="0.25"/>
  <cols>
    <col min="1" max="1" width="28.5703125" bestFit="1" customWidth="1"/>
    <col min="2" max="2" width="85.7109375" bestFit="1" customWidth="1"/>
    <col min="3" max="3" width="20.85546875" customWidth="1"/>
    <col min="4" max="4" width="19.7109375" customWidth="1"/>
    <col min="6" max="6" width="14.140625" bestFit="1" customWidth="1"/>
    <col min="7" max="7" width="15.140625" bestFit="1" customWidth="1"/>
  </cols>
  <sheetData>
    <row r="1" spans="1:6" ht="20.100000000000001" customHeight="1" thickBot="1" x14ac:dyDescent="0.3">
      <c r="A1" s="110" t="s">
        <v>25</v>
      </c>
      <c r="B1" s="110"/>
      <c r="C1" s="110"/>
      <c r="D1" s="110"/>
    </row>
    <row r="2" spans="1:6" ht="20.25" thickBot="1" x14ac:dyDescent="0.3">
      <c r="A2" s="47"/>
      <c r="B2" s="48" t="s">
        <v>19</v>
      </c>
      <c r="C2" s="68" t="s">
        <v>161</v>
      </c>
      <c r="D2" s="68" t="s">
        <v>162</v>
      </c>
    </row>
    <row r="3" spans="1:6" ht="15.75" thickBot="1" x14ac:dyDescent="0.3">
      <c r="A3" s="47"/>
      <c r="B3" s="47" t="s">
        <v>30</v>
      </c>
      <c r="C3" s="50">
        <f>C58</f>
        <v>164926</v>
      </c>
      <c r="D3" s="50">
        <f>D58</f>
        <v>154747</v>
      </c>
    </row>
    <row r="4" spans="1:6" ht="23.25" thickBot="1" x14ac:dyDescent="0.3">
      <c r="A4" s="51" t="s">
        <v>31</v>
      </c>
      <c r="B4" s="51" t="s">
        <v>32</v>
      </c>
      <c r="C4" s="52">
        <v>723456</v>
      </c>
      <c r="D4" s="52">
        <v>881465</v>
      </c>
      <c r="F4" s="69"/>
    </row>
    <row r="5" spans="1:6" ht="15.75" thickBot="1" x14ac:dyDescent="0.3">
      <c r="A5" s="51" t="s">
        <v>33</v>
      </c>
      <c r="B5" s="51" t="s">
        <v>34</v>
      </c>
      <c r="C5" s="52"/>
      <c r="D5" s="52"/>
    </row>
    <row r="6" spans="1:6" ht="15.75" thickBot="1" x14ac:dyDescent="0.3">
      <c r="A6" s="51" t="s">
        <v>35</v>
      </c>
      <c r="B6" s="51" t="s">
        <v>36</v>
      </c>
      <c r="C6" s="52">
        <v>32686</v>
      </c>
      <c r="D6" s="52">
        <v>31450</v>
      </c>
    </row>
    <row r="7" spans="1:6" ht="15.75" thickBot="1" x14ac:dyDescent="0.3">
      <c r="A7" s="51" t="s">
        <v>1</v>
      </c>
      <c r="B7" s="51" t="s">
        <v>37</v>
      </c>
      <c r="C7" s="52">
        <f>SUM(C8:C11)</f>
        <v>-210629</v>
      </c>
      <c r="D7" s="52">
        <f>SUM(D8:D11)</f>
        <v>-278815</v>
      </c>
    </row>
    <row r="8" spans="1:6" ht="15.75" customHeight="1" thickBot="1" x14ac:dyDescent="0.3">
      <c r="A8" s="51" t="s">
        <v>38</v>
      </c>
      <c r="B8" s="51" t="s">
        <v>127</v>
      </c>
      <c r="C8" s="52">
        <v>-30644</v>
      </c>
      <c r="D8" s="52">
        <v>-28408</v>
      </c>
      <c r="F8" s="70"/>
    </row>
    <row r="9" spans="1:6" ht="34.5" thickBot="1" x14ac:dyDescent="0.3">
      <c r="A9" s="51" t="s">
        <v>40</v>
      </c>
      <c r="B9" s="51" t="s">
        <v>128</v>
      </c>
      <c r="C9" s="52">
        <v>-68592</v>
      </c>
      <c r="D9" s="52">
        <v>-97209</v>
      </c>
      <c r="F9" s="70"/>
    </row>
    <row r="10" spans="1:6" ht="15.75" thickBot="1" x14ac:dyDescent="0.3">
      <c r="A10" s="51" t="s">
        <v>42</v>
      </c>
      <c r="B10" s="51" t="s">
        <v>129</v>
      </c>
      <c r="C10" s="52">
        <v>-111393</v>
      </c>
      <c r="D10" s="52">
        <v>-153224</v>
      </c>
      <c r="F10" s="70"/>
    </row>
    <row r="11" spans="1:6" ht="23.25" thickBot="1" x14ac:dyDescent="0.3">
      <c r="A11" s="51" t="s">
        <v>44</v>
      </c>
      <c r="B11" s="51" t="s">
        <v>130</v>
      </c>
      <c r="C11" s="52"/>
      <c r="D11" s="52">
        <v>26</v>
      </c>
      <c r="F11" s="71"/>
    </row>
    <row r="12" spans="1:6" ht="15.75" thickBot="1" x14ac:dyDescent="0.3">
      <c r="A12" s="51" t="s">
        <v>1</v>
      </c>
      <c r="B12" s="51" t="s">
        <v>46</v>
      </c>
      <c r="C12" s="52">
        <f>SUM(C13:C14)</f>
        <v>25109</v>
      </c>
      <c r="D12" s="52">
        <f>SUM(D13:D14)</f>
        <v>28521</v>
      </c>
    </row>
    <row r="13" spans="1:6" ht="15.75" thickBot="1" x14ac:dyDescent="0.3">
      <c r="A13" s="51" t="s">
        <v>47</v>
      </c>
      <c r="B13" s="51" t="s">
        <v>131</v>
      </c>
      <c r="C13" s="52">
        <v>24983</v>
      </c>
      <c r="D13" s="52">
        <v>28164</v>
      </c>
    </row>
    <row r="14" spans="1:6" ht="15.75" thickBot="1" x14ac:dyDescent="0.3">
      <c r="A14" s="51" t="s">
        <v>49</v>
      </c>
      <c r="B14" s="51" t="s">
        <v>132</v>
      </c>
      <c r="C14" s="52">
        <v>126</v>
      </c>
      <c r="D14" s="52">
        <v>357</v>
      </c>
    </row>
    <row r="15" spans="1:6" ht="15.75" thickBot="1" x14ac:dyDescent="0.3">
      <c r="A15" s="51" t="s">
        <v>1</v>
      </c>
      <c r="B15" s="51" t="s">
        <v>51</v>
      </c>
      <c r="C15" s="52">
        <f>SUM(C16:C18)</f>
        <v>-149348</v>
      </c>
      <c r="D15" s="52">
        <f>SUM(D16:D18)</f>
        <v>-190656</v>
      </c>
    </row>
    <row r="16" spans="1:6" ht="15.75" thickBot="1" x14ac:dyDescent="0.3">
      <c r="A16" s="51" t="s">
        <v>52</v>
      </c>
      <c r="B16" s="51" t="s">
        <v>133</v>
      </c>
      <c r="C16" s="52">
        <v>-109634</v>
      </c>
      <c r="D16" s="52">
        <v>-140741</v>
      </c>
    </row>
    <row r="17" spans="1:7" ht="15.75" thickBot="1" x14ac:dyDescent="0.3">
      <c r="A17" s="51" t="s">
        <v>54</v>
      </c>
      <c r="B17" s="51" t="s">
        <v>134</v>
      </c>
      <c r="C17" s="52">
        <v>-38579</v>
      </c>
      <c r="D17" s="52">
        <v>-49381</v>
      </c>
    </row>
    <row r="18" spans="1:7" ht="15.75" thickBot="1" x14ac:dyDescent="0.3">
      <c r="A18" s="51" t="s">
        <v>56</v>
      </c>
      <c r="B18" s="51" t="s">
        <v>135</v>
      </c>
      <c r="C18" s="52">
        <v>-1135</v>
      </c>
      <c r="D18" s="52">
        <v>-534</v>
      </c>
    </row>
    <row r="19" spans="1:7" ht="15.75" thickBot="1" x14ac:dyDescent="0.3">
      <c r="A19" s="51" t="s">
        <v>1</v>
      </c>
      <c r="B19" s="51" t="s">
        <v>58</v>
      </c>
      <c r="C19" s="52">
        <f>SUM(C20:C23)</f>
        <v>-188516</v>
      </c>
      <c r="D19" s="52">
        <f>SUM(D20:D23)</f>
        <v>-235011</v>
      </c>
    </row>
    <row r="20" spans="1:7" ht="34.5" thickBot="1" x14ac:dyDescent="0.3">
      <c r="A20" s="51" t="s">
        <v>59</v>
      </c>
      <c r="B20" s="51" t="s">
        <v>136</v>
      </c>
      <c r="C20" s="52">
        <v>-99440</v>
      </c>
      <c r="D20" s="52">
        <v>-136089</v>
      </c>
      <c r="F20" s="70"/>
      <c r="G20" s="70"/>
    </row>
    <row r="21" spans="1:7" ht="15.75" thickBot="1" x14ac:dyDescent="0.3">
      <c r="A21" s="51" t="s">
        <v>61</v>
      </c>
      <c r="B21" s="51" t="s">
        <v>137</v>
      </c>
      <c r="C21" s="52">
        <v>-19212</v>
      </c>
      <c r="D21" s="52">
        <v>-24046</v>
      </c>
      <c r="F21" s="70"/>
      <c r="G21" s="70"/>
    </row>
    <row r="22" spans="1:7" ht="15.75" customHeight="1" thickBot="1" x14ac:dyDescent="0.3">
      <c r="A22" s="51" t="s">
        <v>63</v>
      </c>
      <c r="B22" s="51" t="s">
        <v>138</v>
      </c>
      <c r="C22" s="52">
        <v>-58384</v>
      </c>
      <c r="D22" s="52">
        <v>-63699</v>
      </c>
      <c r="F22" s="70"/>
      <c r="G22" s="70"/>
    </row>
    <row r="23" spans="1:7" ht="15.75" thickBot="1" x14ac:dyDescent="0.3">
      <c r="A23" s="51" t="s">
        <v>65</v>
      </c>
      <c r="B23" s="51" t="s">
        <v>139</v>
      </c>
      <c r="C23" s="52">
        <v>-11480</v>
      </c>
      <c r="D23" s="52">
        <v>-11177</v>
      </c>
      <c r="F23" s="70"/>
    </row>
    <row r="24" spans="1:7" ht="15.75" thickBot="1" x14ac:dyDescent="0.3">
      <c r="A24" s="51" t="s">
        <v>1</v>
      </c>
      <c r="B24" s="51" t="s">
        <v>67</v>
      </c>
      <c r="C24" s="52">
        <f>SUM(C25:C27)</f>
        <v>-94904</v>
      </c>
      <c r="D24" s="52">
        <f>SUM(D25:D27)</f>
        <v>-123076</v>
      </c>
      <c r="F24" s="70"/>
    </row>
    <row r="25" spans="1:7" ht="15.75" thickBot="1" x14ac:dyDescent="0.3">
      <c r="A25" s="51" t="s">
        <v>68</v>
      </c>
      <c r="B25" s="51" t="s">
        <v>140</v>
      </c>
      <c r="C25" s="52">
        <v>-94518</v>
      </c>
      <c r="D25" s="52">
        <v>-122532</v>
      </c>
      <c r="G25" s="70"/>
    </row>
    <row r="26" spans="1:7" ht="15.75" thickBot="1" x14ac:dyDescent="0.3">
      <c r="A26" s="51" t="s">
        <v>70</v>
      </c>
      <c r="B26" s="51" t="s">
        <v>141</v>
      </c>
      <c r="C26" s="52">
        <v>-39</v>
      </c>
      <c r="D26" s="52">
        <v>-111</v>
      </c>
      <c r="G26" s="70"/>
    </row>
    <row r="27" spans="1:7" ht="15.75" thickBot="1" x14ac:dyDescent="0.3">
      <c r="A27" s="51" t="s">
        <v>72</v>
      </c>
      <c r="B27" s="51" t="s">
        <v>142</v>
      </c>
      <c r="C27" s="52">
        <v>-347</v>
      </c>
      <c r="D27" s="52">
        <v>-433</v>
      </c>
      <c r="G27" s="70"/>
    </row>
    <row r="28" spans="1:7" ht="15.75" thickBot="1" x14ac:dyDescent="0.3">
      <c r="A28" s="51" t="s">
        <v>1</v>
      </c>
      <c r="B28" s="51" t="s">
        <v>74</v>
      </c>
      <c r="C28" s="52">
        <v>14864</v>
      </c>
      <c r="D28" s="52">
        <v>20022</v>
      </c>
      <c r="G28" s="70"/>
    </row>
    <row r="29" spans="1:7" ht="15.75" thickBot="1" x14ac:dyDescent="0.3">
      <c r="A29" s="51" t="s">
        <v>75</v>
      </c>
      <c r="B29" s="51" t="s">
        <v>76</v>
      </c>
      <c r="C29" s="52">
        <v>825</v>
      </c>
      <c r="D29" s="52">
        <v>3168</v>
      </c>
    </row>
    <row r="30" spans="1:7" ht="15.75" thickBot="1" x14ac:dyDescent="0.3">
      <c r="A30" s="51" t="s">
        <v>1</v>
      </c>
      <c r="B30" s="51" t="s">
        <v>77</v>
      </c>
      <c r="C30" s="52">
        <f>C31+C35</f>
        <v>-1417</v>
      </c>
      <c r="D30" s="52">
        <f>D31+D35</f>
        <v>12956</v>
      </c>
    </row>
    <row r="31" spans="1:7" ht="15.75" thickBot="1" x14ac:dyDescent="0.3">
      <c r="A31" s="51" t="s">
        <v>1</v>
      </c>
      <c r="B31" s="51" t="s">
        <v>143</v>
      </c>
      <c r="C31" s="52">
        <f>SUM(C32:C34)</f>
        <v>0</v>
      </c>
      <c r="D31" s="52">
        <f>SUM(D32:D34)</f>
        <v>3064</v>
      </c>
    </row>
    <row r="32" spans="1:7" ht="15.75" thickBot="1" x14ac:dyDescent="0.3">
      <c r="A32" s="51" t="s">
        <v>79</v>
      </c>
      <c r="B32" s="51" t="s">
        <v>144</v>
      </c>
      <c r="C32" s="52"/>
      <c r="D32" s="52">
        <f>1828+1236</f>
        <v>3064</v>
      </c>
    </row>
    <row r="33" spans="1:7" ht="15.75" thickBot="1" x14ac:dyDescent="0.3">
      <c r="A33" s="51" t="s">
        <v>81</v>
      </c>
      <c r="B33" s="51" t="s">
        <v>145</v>
      </c>
      <c r="C33" s="52"/>
      <c r="D33" s="52"/>
    </row>
    <row r="34" spans="1:7" ht="15.75" thickBot="1" x14ac:dyDescent="0.3">
      <c r="A34" s="51" t="s">
        <v>83</v>
      </c>
      <c r="B34" s="51" t="s">
        <v>146</v>
      </c>
      <c r="C34" s="52"/>
      <c r="D34" s="52"/>
    </row>
    <row r="35" spans="1:7" ht="15.75" thickBot="1" x14ac:dyDescent="0.3">
      <c r="A35" s="51" t="s">
        <v>1</v>
      </c>
      <c r="B35" s="51" t="s">
        <v>147</v>
      </c>
      <c r="C35" s="52">
        <f>SUM(C36:C38)</f>
        <v>-1417</v>
      </c>
      <c r="D35" s="52">
        <f>SUM(D36:D38)</f>
        <v>9892</v>
      </c>
    </row>
    <row r="36" spans="1:7" ht="15.75" thickBot="1" x14ac:dyDescent="0.3">
      <c r="A36" s="51" t="s">
        <v>86</v>
      </c>
      <c r="B36" s="51" t="s">
        <v>144</v>
      </c>
      <c r="C36" s="52">
        <v>-1671</v>
      </c>
      <c r="D36" s="52">
        <v>-1947</v>
      </c>
      <c r="F36" s="70"/>
    </row>
    <row r="37" spans="1:7" ht="15.75" thickBot="1" x14ac:dyDescent="0.3">
      <c r="A37" s="51" t="s">
        <v>87</v>
      </c>
      <c r="B37" s="51" t="s">
        <v>145</v>
      </c>
      <c r="C37" s="52"/>
      <c r="D37" s="52"/>
    </row>
    <row r="38" spans="1:7" ht="15.75" thickBot="1" x14ac:dyDescent="0.3">
      <c r="A38" s="51" t="s">
        <v>88</v>
      </c>
      <c r="B38" s="51" t="s">
        <v>146</v>
      </c>
      <c r="C38" s="52">
        <v>254</v>
      </c>
      <c r="D38" s="52">
        <v>11839</v>
      </c>
    </row>
    <row r="39" spans="1:7" ht="15.75" thickBot="1" x14ac:dyDescent="0.3">
      <c r="A39" s="51" t="s">
        <v>148</v>
      </c>
      <c r="B39" s="51" t="s">
        <v>90</v>
      </c>
      <c r="C39" s="52"/>
      <c r="D39" s="52"/>
    </row>
    <row r="40" spans="1:7" ht="15.75" thickBot="1" x14ac:dyDescent="0.3">
      <c r="A40" s="51" t="s">
        <v>148</v>
      </c>
      <c r="B40" s="51" t="s">
        <v>91</v>
      </c>
      <c r="C40" s="52">
        <f>SUM(C41:C42)</f>
        <v>0</v>
      </c>
      <c r="D40" s="52">
        <f>SUM(D41:D42)</f>
        <v>0</v>
      </c>
    </row>
    <row r="41" spans="1:7" ht="15.75" thickBot="1" x14ac:dyDescent="0.3">
      <c r="A41" s="51" t="s">
        <v>92</v>
      </c>
      <c r="B41" s="51" t="s">
        <v>149</v>
      </c>
      <c r="C41" s="52"/>
      <c r="D41" s="52"/>
    </row>
    <row r="42" spans="1:7" ht="15.75" thickBot="1" x14ac:dyDescent="0.3">
      <c r="A42" s="51" t="s">
        <v>94</v>
      </c>
      <c r="B42" s="51" t="s">
        <v>150</v>
      </c>
      <c r="C42" s="52"/>
      <c r="D42" s="52"/>
    </row>
    <row r="43" spans="1:7" ht="15.75" thickBot="1" x14ac:dyDescent="0.3">
      <c r="A43" s="53" t="s">
        <v>1</v>
      </c>
      <c r="B43" s="53" t="s">
        <v>96</v>
      </c>
      <c r="C43" s="54">
        <f>C4+C5+C6+C7+C12+C15+C19+C24+C28+C29+C30+C39+C40</f>
        <v>152126</v>
      </c>
      <c r="D43" s="54">
        <f>D4+D5+D6+D7+D12+D15+D19+D24+D28+D29+D30+D39+D40</f>
        <v>150024</v>
      </c>
    </row>
    <row r="44" spans="1:7" ht="15.75" thickBot="1" x14ac:dyDescent="0.3">
      <c r="A44" s="51" t="s">
        <v>1</v>
      </c>
      <c r="B44" s="51" t="s">
        <v>97</v>
      </c>
      <c r="C44" s="52">
        <f>SUM(C45:C46)</f>
        <v>21642</v>
      </c>
      <c r="D44" s="52">
        <f>SUM(D45:D46)</f>
        <v>26800</v>
      </c>
    </row>
    <row r="45" spans="1:7" ht="15.75" thickBot="1" x14ac:dyDescent="0.3">
      <c r="A45" s="51" t="s">
        <v>98</v>
      </c>
      <c r="B45" s="51" t="s">
        <v>151</v>
      </c>
      <c r="C45" s="52"/>
      <c r="D45" s="52"/>
    </row>
    <row r="46" spans="1:7" ht="15.75" thickBot="1" x14ac:dyDescent="0.3">
      <c r="A46" s="51" t="s">
        <v>100</v>
      </c>
      <c r="B46" s="51" t="s">
        <v>152</v>
      </c>
      <c r="C46" s="52">
        <v>21642</v>
      </c>
      <c r="D46" s="52">
        <v>26800</v>
      </c>
    </row>
    <row r="47" spans="1:7" ht="15.75" thickBot="1" x14ac:dyDescent="0.3">
      <c r="A47" s="51" t="s">
        <v>1</v>
      </c>
      <c r="B47" s="51" t="s">
        <v>102</v>
      </c>
      <c r="C47" s="52">
        <f>SUM(C48:C50)</f>
        <v>-11473</v>
      </c>
      <c r="D47" s="52">
        <f>SUM(D48:D50)</f>
        <v>-25868</v>
      </c>
    </row>
    <row r="48" spans="1:7" ht="45.75" thickBot="1" x14ac:dyDescent="0.3">
      <c r="A48" s="51" t="s">
        <v>103</v>
      </c>
      <c r="B48" s="51" t="s">
        <v>153</v>
      </c>
      <c r="C48" s="52">
        <v>-2608</v>
      </c>
      <c r="D48" s="52">
        <v>-3717</v>
      </c>
      <c r="F48" s="70"/>
      <c r="G48" s="70"/>
    </row>
    <row r="49" spans="1:7" ht="57" thickBot="1" x14ac:dyDescent="0.3">
      <c r="A49" s="51" t="s">
        <v>105</v>
      </c>
      <c r="B49" s="51" t="s">
        <v>154</v>
      </c>
      <c r="C49" s="52">
        <v>-8865</v>
      </c>
      <c r="D49" s="52">
        <v>-12179</v>
      </c>
      <c r="F49" s="70"/>
      <c r="G49" s="70"/>
    </row>
    <row r="50" spans="1:7" ht="15.75" thickBot="1" x14ac:dyDescent="0.3">
      <c r="A50" s="51" t="s">
        <v>107</v>
      </c>
      <c r="B50" s="51" t="s">
        <v>155</v>
      </c>
      <c r="C50" s="52"/>
      <c r="D50" s="52">
        <v>-9972</v>
      </c>
      <c r="F50" s="70"/>
      <c r="G50" s="70"/>
    </row>
    <row r="51" spans="1:7" ht="15.75" thickBot="1" x14ac:dyDescent="0.3">
      <c r="A51" s="51" t="s">
        <v>109</v>
      </c>
      <c r="B51" s="51" t="s">
        <v>110</v>
      </c>
      <c r="C51" s="52"/>
      <c r="D51" s="52"/>
      <c r="F51" s="70"/>
    </row>
    <row r="52" spans="1:7" ht="15.75" thickBot="1" x14ac:dyDescent="0.3">
      <c r="A52" s="51" t="s">
        <v>111</v>
      </c>
      <c r="B52" s="51" t="s">
        <v>112</v>
      </c>
      <c r="C52" s="52">
        <v>-9</v>
      </c>
      <c r="D52" s="52">
        <v>-13</v>
      </c>
      <c r="F52" s="70"/>
    </row>
    <row r="53" spans="1:7" ht="23.25" thickBot="1" x14ac:dyDescent="0.3">
      <c r="A53" s="51" t="s">
        <v>113</v>
      </c>
      <c r="B53" s="51" t="s">
        <v>114</v>
      </c>
      <c r="C53" s="52"/>
      <c r="D53" s="52">
        <v>2687</v>
      </c>
    </row>
    <row r="54" spans="1:7" ht="15.75" thickBot="1" x14ac:dyDescent="0.3">
      <c r="A54" s="51" t="s">
        <v>1</v>
      </c>
      <c r="B54" s="51" t="s">
        <v>115</v>
      </c>
      <c r="C54" s="52">
        <v>5011</v>
      </c>
      <c r="D54" s="52">
        <v>4642</v>
      </c>
    </row>
    <row r="55" spans="1:7" ht="15.75" thickBot="1" x14ac:dyDescent="0.3">
      <c r="A55" s="53" t="s">
        <v>1</v>
      </c>
      <c r="B55" s="53" t="s">
        <v>116</v>
      </c>
      <c r="C55" s="54">
        <f>C44+C47+C51+C52+C53+C54</f>
        <v>15171</v>
      </c>
      <c r="D55" s="54">
        <f>D44+D47+D51+D52+D53+D54</f>
        <v>8248</v>
      </c>
    </row>
    <row r="56" spans="1:7" ht="15.75" thickBot="1" x14ac:dyDescent="0.3">
      <c r="A56" s="53" t="s">
        <v>1</v>
      </c>
      <c r="B56" s="53" t="s">
        <v>117</v>
      </c>
      <c r="C56" s="54">
        <f>C43+C55</f>
        <v>167297</v>
      </c>
      <c r="D56" s="54">
        <f>D43+D55</f>
        <v>158272</v>
      </c>
    </row>
    <row r="57" spans="1:7" ht="15.75" thickBot="1" x14ac:dyDescent="0.3">
      <c r="A57" s="51" t="s">
        <v>118</v>
      </c>
      <c r="B57" s="51" t="s">
        <v>119</v>
      </c>
      <c r="C57" s="52">
        <v>-2371</v>
      </c>
      <c r="D57" s="52">
        <v>-3525</v>
      </c>
    </row>
    <row r="58" spans="1:7" ht="23.25" thickBot="1" x14ac:dyDescent="0.3">
      <c r="A58" s="53" t="s">
        <v>1</v>
      </c>
      <c r="B58" s="53" t="s">
        <v>120</v>
      </c>
      <c r="C58" s="54">
        <f>C56+C57</f>
        <v>164926</v>
      </c>
      <c r="D58" s="54">
        <f>D56+D57</f>
        <v>154747</v>
      </c>
    </row>
    <row r="59" spans="1:7" ht="15.75" thickBot="1" x14ac:dyDescent="0.3">
      <c r="A59" s="47"/>
      <c r="B59" s="47" t="s">
        <v>121</v>
      </c>
      <c r="C59" s="50">
        <f>C60</f>
        <v>0</v>
      </c>
      <c r="D59" s="50">
        <f>D60</f>
        <v>0</v>
      </c>
    </row>
    <row r="60" spans="1:7" ht="15.75" thickBot="1" x14ac:dyDescent="0.3">
      <c r="A60" s="51" t="s">
        <v>1</v>
      </c>
      <c r="B60" s="51" t="s">
        <v>122</v>
      </c>
      <c r="C60" s="52"/>
      <c r="D60" s="52"/>
    </row>
    <row r="61" spans="1:7" ht="15.75" thickBot="1" x14ac:dyDescent="0.3">
      <c r="A61" s="51" t="s">
        <v>1</v>
      </c>
      <c r="B61" s="51" t="s">
        <v>123</v>
      </c>
      <c r="C61" s="52">
        <f>C58+C60</f>
        <v>164926</v>
      </c>
      <c r="D61" s="52">
        <f>D58+D60</f>
        <v>154747</v>
      </c>
    </row>
    <row r="63" spans="1:7" x14ac:dyDescent="0.25">
      <c r="A63" s="55" t="s">
        <v>158</v>
      </c>
    </row>
  </sheetData>
  <mergeCells count="1">
    <mergeCell ref="A1:D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3"/>
  <sheetViews>
    <sheetView workbookViewId="0">
      <selection sqref="A1:D1"/>
    </sheetView>
  </sheetViews>
  <sheetFormatPr baseColWidth="10" defaultRowHeight="15" x14ac:dyDescent="0.25"/>
  <cols>
    <col min="1" max="1" width="28.5703125" bestFit="1" customWidth="1"/>
    <col min="2" max="2" width="85.7109375" bestFit="1" customWidth="1"/>
    <col min="3" max="4" width="15.28515625" bestFit="1" customWidth="1"/>
  </cols>
  <sheetData>
    <row r="1" spans="1:4" ht="20.100000000000001" customHeight="1" thickBot="1" x14ac:dyDescent="0.3">
      <c r="A1" s="110" t="s">
        <v>25</v>
      </c>
      <c r="B1" s="110"/>
      <c r="C1" s="110"/>
      <c r="D1" s="110"/>
    </row>
    <row r="2" spans="1:4" ht="20.25" thickBot="1" x14ac:dyDescent="0.3">
      <c r="A2" s="47"/>
      <c r="B2" s="48" t="s">
        <v>19</v>
      </c>
      <c r="C2" s="47" t="s">
        <v>28</v>
      </c>
      <c r="D2" s="47" t="s">
        <v>29</v>
      </c>
    </row>
    <row r="3" spans="1:4" ht="15.75" thickBot="1" x14ac:dyDescent="0.3">
      <c r="A3" s="47"/>
      <c r="B3" s="47" t="s">
        <v>30</v>
      </c>
      <c r="C3" s="50">
        <f>C58</f>
        <v>1411</v>
      </c>
      <c r="D3" s="50">
        <f>D58</f>
        <v>-35086</v>
      </c>
    </row>
    <row r="4" spans="1:4" ht="23.25" thickBot="1" x14ac:dyDescent="0.3">
      <c r="A4" s="51" t="s">
        <v>31</v>
      </c>
      <c r="B4" s="51" t="s">
        <v>32</v>
      </c>
      <c r="C4" s="52">
        <v>6934</v>
      </c>
      <c r="D4" s="52">
        <v>8059</v>
      </c>
    </row>
    <row r="5" spans="1:4" ht="15.75" thickBot="1" x14ac:dyDescent="0.3">
      <c r="A5" s="51" t="s">
        <v>33</v>
      </c>
      <c r="B5" s="51" t="s">
        <v>34</v>
      </c>
      <c r="C5" s="52"/>
      <c r="D5" s="52"/>
    </row>
    <row r="6" spans="1:4" ht="15.75" thickBot="1" x14ac:dyDescent="0.3">
      <c r="A6" s="51" t="s">
        <v>35</v>
      </c>
      <c r="B6" s="51" t="s">
        <v>36</v>
      </c>
      <c r="C6" s="52"/>
      <c r="D6" s="52"/>
    </row>
    <row r="7" spans="1:4" ht="15.75" thickBot="1" x14ac:dyDescent="0.3">
      <c r="A7" s="51" t="s">
        <v>1</v>
      </c>
      <c r="B7" s="51" t="s">
        <v>37</v>
      </c>
      <c r="C7" s="52">
        <f>SUM(C8:C11)</f>
        <v>0</v>
      </c>
      <c r="D7" s="52">
        <f>SUM(D8:D11)</f>
        <v>0</v>
      </c>
    </row>
    <row r="8" spans="1:4" ht="15.75" thickBot="1" x14ac:dyDescent="0.3">
      <c r="A8" s="51" t="s">
        <v>38</v>
      </c>
      <c r="B8" s="51" t="s">
        <v>127</v>
      </c>
      <c r="C8" s="52"/>
      <c r="D8" s="52"/>
    </row>
    <row r="9" spans="1:4" ht="34.5" thickBot="1" x14ac:dyDescent="0.3">
      <c r="A9" s="51" t="s">
        <v>40</v>
      </c>
      <c r="B9" s="51" t="s">
        <v>128</v>
      </c>
      <c r="C9" s="52"/>
      <c r="D9" s="52"/>
    </row>
    <row r="10" spans="1:4" ht="15.75" thickBot="1" x14ac:dyDescent="0.3">
      <c r="A10" s="51" t="s">
        <v>42</v>
      </c>
      <c r="B10" s="51" t="s">
        <v>129</v>
      </c>
      <c r="C10" s="52"/>
      <c r="D10" s="52"/>
    </row>
    <row r="11" spans="1:4" ht="23.25" thickBot="1" x14ac:dyDescent="0.3">
      <c r="A11" s="51" t="s">
        <v>44</v>
      </c>
      <c r="B11" s="51" t="s">
        <v>130</v>
      </c>
      <c r="C11" s="52"/>
      <c r="D11" s="52"/>
    </row>
    <row r="12" spans="1:4" ht="15.75" thickBot="1" x14ac:dyDescent="0.3">
      <c r="A12" s="51" t="s">
        <v>1</v>
      </c>
      <c r="B12" s="51" t="s">
        <v>46</v>
      </c>
      <c r="C12" s="52">
        <f>SUM(C13:C14)</f>
        <v>0</v>
      </c>
      <c r="D12" s="52">
        <f>SUM(D13:D14)</f>
        <v>0</v>
      </c>
    </row>
    <row r="13" spans="1:4" ht="15.75" thickBot="1" x14ac:dyDescent="0.3">
      <c r="A13" s="51" t="s">
        <v>47</v>
      </c>
      <c r="B13" s="51" t="s">
        <v>131</v>
      </c>
      <c r="C13" s="52"/>
      <c r="D13" s="52"/>
    </row>
    <row r="14" spans="1:4" ht="15.75" thickBot="1" x14ac:dyDescent="0.3">
      <c r="A14" s="51" t="s">
        <v>49</v>
      </c>
      <c r="B14" s="51" t="s">
        <v>132</v>
      </c>
      <c r="C14" s="52"/>
      <c r="D14" s="52"/>
    </row>
    <row r="15" spans="1:4" ht="15.75" thickBot="1" x14ac:dyDescent="0.3">
      <c r="A15" s="51" t="s">
        <v>1</v>
      </c>
      <c r="B15" s="51" t="s">
        <v>51</v>
      </c>
      <c r="C15" s="52">
        <f>SUM(C16:C18)</f>
        <v>-151</v>
      </c>
      <c r="D15" s="52">
        <f>SUM(D16:D18)</f>
        <v>-357</v>
      </c>
    </row>
    <row r="16" spans="1:4" ht="15.75" thickBot="1" x14ac:dyDescent="0.3">
      <c r="A16" s="51" t="s">
        <v>52</v>
      </c>
      <c r="B16" s="51" t="s">
        <v>133</v>
      </c>
      <c r="C16" s="52">
        <v>-136</v>
      </c>
      <c r="D16" s="52">
        <v>-303</v>
      </c>
    </row>
    <row r="17" spans="1:4" ht="15.75" thickBot="1" x14ac:dyDescent="0.3">
      <c r="A17" s="51" t="s">
        <v>54</v>
      </c>
      <c r="B17" s="51" t="s">
        <v>134</v>
      </c>
      <c r="C17" s="52">
        <v>-15</v>
      </c>
      <c r="D17" s="52">
        <v>-54</v>
      </c>
    </row>
    <row r="18" spans="1:4" ht="15.75" thickBot="1" x14ac:dyDescent="0.3">
      <c r="A18" s="51" t="s">
        <v>56</v>
      </c>
      <c r="B18" s="51" t="s">
        <v>135</v>
      </c>
      <c r="C18" s="52"/>
      <c r="D18" s="52"/>
    </row>
    <row r="19" spans="1:4" ht="15.75" thickBot="1" x14ac:dyDescent="0.3">
      <c r="A19" s="51" t="s">
        <v>1</v>
      </c>
      <c r="B19" s="51" t="s">
        <v>58</v>
      </c>
      <c r="C19" s="52">
        <f>SUM(C20:C23)</f>
        <v>-884</v>
      </c>
      <c r="D19" s="52">
        <f>SUM(D20:D23)</f>
        <v>-10643</v>
      </c>
    </row>
    <row r="20" spans="1:4" ht="34.5" thickBot="1" x14ac:dyDescent="0.3">
      <c r="A20" s="51" t="s">
        <v>59</v>
      </c>
      <c r="B20" s="51" t="s">
        <v>136</v>
      </c>
      <c r="C20" s="52">
        <v>-427</v>
      </c>
      <c r="D20" s="52">
        <v>-499</v>
      </c>
    </row>
    <row r="21" spans="1:4" ht="15.75" thickBot="1" x14ac:dyDescent="0.3">
      <c r="A21" s="51" t="s">
        <v>61</v>
      </c>
      <c r="B21" s="51" t="s">
        <v>137</v>
      </c>
      <c r="C21" s="52">
        <v>-457</v>
      </c>
      <c r="D21" s="52">
        <v>-564</v>
      </c>
    </row>
    <row r="22" spans="1:4" ht="15.75" thickBot="1" x14ac:dyDescent="0.3">
      <c r="A22" s="51" t="s">
        <v>63</v>
      </c>
      <c r="B22" s="51" t="s">
        <v>138</v>
      </c>
      <c r="C22" s="52">
        <v>0</v>
      </c>
      <c r="D22" s="52">
        <v>-9580</v>
      </c>
    </row>
    <row r="23" spans="1:4" ht="15.75" thickBot="1" x14ac:dyDescent="0.3">
      <c r="A23" s="51" t="s">
        <v>65</v>
      </c>
      <c r="B23" s="51" t="s">
        <v>139</v>
      </c>
      <c r="C23" s="52"/>
      <c r="D23" s="52"/>
    </row>
    <row r="24" spans="1:4" ht="15.75" thickBot="1" x14ac:dyDescent="0.3">
      <c r="A24" s="51" t="s">
        <v>1</v>
      </c>
      <c r="B24" s="51" t="s">
        <v>67</v>
      </c>
      <c r="C24" s="52">
        <f>SUM(C25:C27)</f>
        <v>0</v>
      </c>
      <c r="D24" s="52">
        <f>SUM(D25:D27)</f>
        <v>0</v>
      </c>
    </row>
    <row r="25" spans="1:4" ht="15.75" thickBot="1" x14ac:dyDescent="0.3">
      <c r="A25" s="51" t="s">
        <v>68</v>
      </c>
      <c r="B25" s="51" t="s">
        <v>140</v>
      </c>
      <c r="C25" s="52"/>
      <c r="D25" s="52"/>
    </row>
    <row r="26" spans="1:4" ht="15.75" thickBot="1" x14ac:dyDescent="0.3">
      <c r="A26" s="51" t="s">
        <v>70</v>
      </c>
      <c r="B26" s="51" t="s">
        <v>141</v>
      </c>
      <c r="C26" s="52"/>
      <c r="D26" s="52"/>
    </row>
    <row r="27" spans="1:4" ht="15.75" thickBot="1" x14ac:dyDescent="0.3">
      <c r="A27" s="51" t="s">
        <v>72</v>
      </c>
      <c r="B27" s="51" t="s">
        <v>142</v>
      </c>
      <c r="C27" s="52"/>
      <c r="D27" s="52"/>
    </row>
    <row r="28" spans="1:4" ht="15.75" thickBot="1" x14ac:dyDescent="0.3">
      <c r="A28" s="51" t="s">
        <v>1</v>
      </c>
      <c r="B28" s="51" t="s">
        <v>74</v>
      </c>
      <c r="C28" s="52"/>
      <c r="D28" s="52"/>
    </row>
    <row r="29" spans="1:4" ht="15.75" thickBot="1" x14ac:dyDescent="0.3">
      <c r="A29" s="51" t="s">
        <v>75</v>
      </c>
      <c r="B29" s="51" t="s">
        <v>76</v>
      </c>
      <c r="C29" s="52"/>
      <c r="D29" s="52"/>
    </row>
    <row r="30" spans="1:4" ht="15.75" thickBot="1" x14ac:dyDescent="0.3">
      <c r="A30" s="51" t="s">
        <v>1</v>
      </c>
      <c r="B30" s="51" t="s">
        <v>77</v>
      </c>
      <c r="C30" s="52">
        <f>C31+C35</f>
        <v>0</v>
      </c>
      <c r="D30" s="52">
        <f>D31+D35</f>
        <v>0</v>
      </c>
    </row>
    <row r="31" spans="1:4" ht="15.75" thickBot="1" x14ac:dyDescent="0.3">
      <c r="A31" s="51" t="s">
        <v>1</v>
      </c>
      <c r="B31" s="51" t="s">
        <v>143</v>
      </c>
      <c r="C31" s="52">
        <f>SUM(C32:C34)</f>
        <v>0</v>
      </c>
      <c r="D31" s="52">
        <f>SUM(D32:D34)</f>
        <v>0</v>
      </c>
    </row>
    <row r="32" spans="1:4" ht="15.75" thickBot="1" x14ac:dyDescent="0.3">
      <c r="A32" s="51" t="s">
        <v>79</v>
      </c>
      <c r="B32" s="51" t="s">
        <v>144</v>
      </c>
      <c r="C32" s="52"/>
      <c r="D32" s="52"/>
    </row>
    <row r="33" spans="1:4" ht="15.75" thickBot="1" x14ac:dyDescent="0.3">
      <c r="A33" s="51" t="s">
        <v>81</v>
      </c>
      <c r="B33" s="51" t="s">
        <v>145</v>
      </c>
      <c r="C33" s="52"/>
      <c r="D33" s="52"/>
    </row>
    <row r="34" spans="1:4" ht="15.75" thickBot="1" x14ac:dyDescent="0.3">
      <c r="A34" s="51" t="s">
        <v>83</v>
      </c>
      <c r="B34" s="51" t="s">
        <v>146</v>
      </c>
      <c r="C34" s="52"/>
      <c r="D34" s="52"/>
    </row>
    <row r="35" spans="1:4" ht="15.75" thickBot="1" x14ac:dyDescent="0.3">
      <c r="A35" s="51" t="s">
        <v>1</v>
      </c>
      <c r="B35" s="51" t="s">
        <v>147</v>
      </c>
      <c r="C35" s="52">
        <f>SUM(C36:C38)</f>
        <v>0</v>
      </c>
      <c r="D35" s="52">
        <f>SUM(D36:D38)</f>
        <v>0</v>
      </c>
    </row>
    <row r="36" spans="1:4" ht="15.75" thickBot="1" x14ac:dyDescent="0.3">
      <c r="A36" s="51" t="s">
        <v>86</v>
      </c>
      <c r="B36" s="51" t="s">
        <v>144</v>
      </c>
      <c r="C36" s="52"/>
      <c r="D36" s="52"/>
    </row>
    <row r="37" spans="1:4" ht="15.75" thickBot="1" x14ac:dyDescent="0.3">
      <c r="A37" s="51" t="s">
        <v>87</v>
      </c>
      <c r="B37" s="51" t="s">
        <v>145</v>
      </c>
      <c r="C37" s="52"/>
      <c r="D37" s="52"/>
    </row>
    <row r="38" spans="1:4" ht="15.75" thickBot="1" x14ac:dyDescent="0.3">
      <c r="A38" s="51" t="s">
        <v>88</v>
      </c>
      <c r="B38" s="51" t="s">
        <v>146</v>
      </c>
      <c r="C38" s="52"/>
      <c r="D38" s="52"/>
    </row>
    <row r="39" spans="1:4" ht="15.75" thickBot="1" x14ac:dyDescent="0.3">
      <c r="A39" s="51" t="s">
        <v>148</v>
      </c>
      <c r="B39" s="51" t="s">
        <v>90</v>
      </c>
      <c r="C39" s="52"/>
      <c r="D39" s="52"/>
    </row>
    <row r="40" spans="1:4" ht="15.75" thickBot="1" x14ac:dyDescent="0.3">
      <c r="A40" s="51" t="s">
        <v>148</v>
      </c>
      <c r="B40" s="51" t="s">
        <v>91</v>
      </c>
      <c r="C40" s="52">
        <f>SUM(C41:C42)</f>
        <v>0</v>
      </c>
      <c r="D40" s="52">
        <f>SUM(D41:D42)</f>
        <v>0</v>
      </c>
    </row>
    <row r="41" spans="1:4" ht="15.75" thickBot="1" x14ac:dyDescent="0.3">
      <c r="A41" s="51" t="s">
        <v>92</v>
      </c>
      <c r="B41" s="51" t="s">
        <v>149</v>
      </c>
      <c r="C41" s="52"/>
      <c r="D41" s="52"/>
    </row>
    <row r="42" spans="1:4" ht="15.75" thickBot="1" x14ac:dyDescent="0.3">
      <c r="A42" s="51" t="s">
        <v>94</v>
      </c>
      <c r="B42" s="51" t="s">
        <v>150</v>
      </c>
      <c r="C42" s="52"/>
      <c r="D42" s="52"/>
    </row>
    <row r="43" spans="1:4" ht="15.75" thickBot="1" x14ac:dyDescent="0.3">
      <c r="A43" s="53" t="s">
        <v>1</v>
      </c>
      <c r="B43" s="53" t="s">
        <v>96</v>
      </c>
      <c r="C43" s="54">
        <f>C4+C5+C6+C7+C12+C15+C19+C24+C28+C29+C30+C39+C40</f>
        <v>5899</v>
      </c>
      <c r="D43" s="54">
        <f>D4+D5+D6+D7+D12+D15+D19+D24+D28+D29+D30+D39+D40</f>
        <v>-2941</v>
      </c>
    </row>
    <row r="44" spans="1:4" ht="15.75" thickBot="1" x14ac:dyDescent="0.3">
      <c r="A44" s="51" t="s">
        <v>1</v>
      </c>
      <c r="B44" s="51" t="s">
        <v>97</v>
      </c>
      <c r="C44" s="52">
        <f>SUM(C45:C46)</f>
        <v>0</v>
      </c>
      <c r="D44" s="52">
        <f>SUM(D45:D46)</f>
        <v>0</v>
      </c>
    </row>
    <row r="45" spans="1:4" ht="15.75" thickBot="1" x14ac:dyDescent="0.3">
      <c r="A45" s="51" t="s">
        <v>98</v>
      </c>
      <c r="B45" s="51" t="s">
        <v>151</v>
      </c>
      <c r="C45" s="52"/>
      <c r="D45" s="52"/>
    </row>
    <row r="46" spans="1:4" ht="15.75" thickBot="1" x14ac:dyDescent="0.3">
      <c r="A46" s="51" t="s">
        <v>100</v>
      </c>
      <c r="B46" s="51" t="s">
        <v>152</v>
      </c>
      <c r="C46" s="52"/>
      <c r="D46" s="52"/>
    </row>
    <row r="47" spans="1:4" ht="15.75" thickBot="1" x14ac:dyDescent="0.3">
      <c r="A47" s="51" t="s">
        <v>1</v>
      </c>
      <c r="B47" s="51" t="s">
        <v>102</v>
      </c>
      <c r="C47" s="52">
        <f>SUM(C48:C50)</f>
        <v>-2967</v>
      </c>
      <c r="D47" s="52">
        <f>SUM(D48:D50)</f>
        <v>-2591</v>
      </c>
    </row>
    <row r="48" spans="1:4" ht="45.75" thickBot="1" x14ac:dyDescent="0.3">
      <c r="A48" s="51" t="s">
        <v>103</v>
      </c>
      <c r="B48" s="51" t="s">
        <v>153</v>
      </c>
      <c r="C48" s="52">
        <v>-2967</v>
      </c>
      <c r="D48" s="52">
        <v>-2591</v>
      </c>
    </row>
    <row r="49" spans="1:4" ht="57" thickBot="1" x14ac:dyDescent="0.3">
      <c r="A49" s="51" t="s">
        <v>105</v>
      </c>
      <c r="B49" s="51" t="s">
        <v>154</v>
      </c>
      <c r="C49" s="52"/>
      <c r="D49" s="52"/>
    </row>
    <row r="50" spans="1:4" ht="15.75" thickBot="1" x14ac:dyDescent="0.3">
      <c r="A50" s="51" t="s">
        <v>107</v>
      </c>
      <c r="B50" s="51" t="s">
        <v>155</v>
      </c>
      <c r="C50" s="52"/>
      <c r="D50" s="52"/>
    </row>
    <row r="51" spans="1:4" ht="15.75" thickBot="1" x14ac:dyDescent="0.3">
      <c r="A51" s="51" t="s">
        <v>109</v>
      </c>
      <c r="B51" s="51" t="s">
        <v>110</v>
      </c>
      <c r="C51" s="52"/>
      <c r="D51" s="52"/>
    </row>
    <row r="52" spans="1:4" ht="15.75" thickBot="1" x14ac:dyDescent="0.3">
      <c r="A52" s="51" t="s">
        <v>111</v>
      </c>
      <c r="B52" s="51" t="s">
        <v>112</v>
      </c>
      <c r="C52" s="52">
        <v>-1510</v>
      </c>
      <c r="D52" s="52">
        <v>-1253</v>
      </c>
    </row>
    <row r="53" spans="1:4" ht="23.25" thickBot="1" x14ac:dyDescent="0.3">
      <c r="A53" s="51" t="s">
        <v>113</v>
      </c>
      <c r="B53" s="51" t="s">
        <v>114</v>
      </c>
      <c r="C53" s="52">
        <v>0</v>
      </c>
      <c r="D53" s="52">
        <v>-28026</v>
      </c>
    </row>
    <row r="54" spans="1:4" ht="15.75" thickBot="1" x14ac:dyDescent="0.3">
      <c r="A54" s="51" t="s">
        <v>1</v>
      </c>
      <c r="B54" s="51" t="s">
        <v>115</v>
      </c>
      <c r="C54" s="52"/>
      <c r="D54" s="52"/>
    </row>
    <row r="55" spans="1:4" ht="15.75" thickBot="1" x14ac:dyDescent="0.3">
      <c r="A55" s="53" t="s">
        <v>1</v>
      </c>
      <c r="B55" s="53" t="s">
        <v>116</v>
      </c>
      <c r="C55" s="54">
        <f>C44+C47+C51+C52+C53+C54</f>
        <v>-4477</v>
      </c>
      <c r="D55" s="54">
        <f>D44+D47+D51+D52+D53+D54</f>
        <v>-31870</v>
      </c>
    </row>
    <row r="56" spans="1:4" ht="15.75" thickBot="1" x14ac:dyDescent="0.3">
      <c r="A56" s="53" t="s">
        <v>1</v>
      </c>
      <c r="B56" s="53" t="s">
        <v>117</v>
      </c>
      <c r="C56" s="54">
        <f>C43+C55</f>
        <v>1422</v>
      </c>
      <c r="D56" s="54">
        <f>D43+D55</f>
        <v>-34811</v>
      </c>
    </row>
    <row r="57" spans="1:4" ht="15.75" thickBot="1" x14ac:dyDescent="0.3">
      <c r="A57" s="51" t="s">
        <v>118</v>
      </c>
      <c r="B57" s="51" t="s">
        <v>119</v>
      </c>
      <c r="C57" s="52">
        <v>-11</v>
      </c>
      <c r="D57" s="52">
        <v>-275</v>
      </c>
    </row>
    <row r="58" spans="1:4" ht="23.25" thickBot="1" x14ac:dyDescent="0.3">
      <c r="A58" s="53" t="s">
        <v>1</v>
      </c>
      <c r="B58" s="53" t="s">
        <v>120</v>
      </c>
      <c r="C58" s="54">
        <f>C56+C57</f>
        <v>1411</v>
      </c>
      <c r="D58" s="54">
        <f>D56+D57</f>
        <v>-35086</v>
      </c>
    </row>
    <row r="59" spans="1:4" ht="15.75" thickBot="1" x14ac:dyDescent="0.3">
      <c r="A59" s="47"/>
      <c r="B59" s="47" t="s">
        <v>121</v>
      </c>
      <c r="C59" s="50">
        <f>C60</f>
        <v>0</v>
      </c>
      <c r="D59" s="50">
        <f>D60</f>
        <v>0</v>
      </c>
    </row>
    <row r="60" spans="1:4" ht="15.75" thickBot="1" x14ac:dyDescent="0.3">
      <c r="A60" s="51" t="s">
        <v>1</v>
      </c>
      <c r="B60" s="51" t="s">
        <v>122</v>
      </c>
      <c r="C60" s="52"/>
      <c r="D60" s="52"/>
    </row>
    <row r="61" spans="1:4" ht="15.75" thickBot="1" x14ac:dyDescent="0.3">
      <c r="A61" s="51" t="s">
        <v>1</v>
      </c>
      <c r="B61" s="51" t="s">
        <v>123</v>
      </c>
      <c r="C61" s="52">
        <f>C58+C60</f>
        <v>1411</v>
      </c>
      <c r="D61" s="52">
        <f>D58+D60</f>
        <v>-35086</v>
      </c>
    </row>
    <row r="63" spans="1:4" x14ac:dyDescent="0.25">
      <c r="A63" s="55" t="s">
        <v>158</v>
      </c>
    </row>
  </sheetData>
  <mergeCells count="1">
    <mergeCell ref="A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1c889c8-c4c2-4f7a-8b86-3a304989bd5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89B4ACC87328F4095024FBACBD3B287" ma:contentTypeVersion="14" ma:contentTypeDescription="Crear nuevo documento." ma:contentTypeScope="" ma:versionID="2a989f3c7db210f421e6cb30efc06c03">
  <xsd:schema xmlns:xsd="http://www.w3.org/2001/XMLSchema" xmlns:xs="http://www.w3.org/2001/XMLSchema" xmlns:p="http://schemas.microsoft.com/office/2006/metadata/properties" xmlns:ns3="01c889c8-c4c2-4f7a-8b86-3a304989bd59" xmlns:ns4="8ffb3fc8-79ff-46ea-a843-bbe424eb24c1" targetNamespace="http://schemas.microsoft.com/office/2006/metadata/properties" ma:root="true" ma:fieldsID="ec336217ed010940a6456aab671e7ab3" ns3:_="" ns4:_="">
    <xsd:import namespace="01c889c8-c4c2-4f7a-8b86-3a304989bd59"/>
    <xsd:import namespace="8ffb3fc8-79ff-46ea-a843-bbe424eb24c1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c889c8-c4c2-4f7a-8b86-3a304989bd59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fb3fc8-79ff-46ea-a843-bbe424eb24c1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7D85F4-E583-4CBE-B422-990BAE9261E1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1c889c8-c4c2-4f7a-8b86-3a304989bd59"/>
    <ds:schemaRef ds:uri="http://purl.org/dc/terms/"/>
    <ds:schemaRef ds:uri="8ffb3fc8-79ff-46ea-a843-bbe424eb24c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CC1EB13-2A57-4F57-ADFB-93C00108AD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c889c8-c4c2-4f7a-8b86-3a304989bd59"/>
    <ds:schemaRef ds:uri="8ffb3fc8-79ff-46ea-a843-bbe424eb24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1A47F38-1C4B-45A3-BF25-EB2C40D9E2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índice</vt:lpstr>
      <vt:lpstr>AG. CIBERSEGURIDAD</vt:lpstr>
      <vt:lpstr>AMAPAD</vt:lpstr>
      <vt:lpstr>AG. ADM.DIGITAL</vt:lpstr>
      <vt:lpstr>AIECSIASV</vt:lpstr>
      <vt:lpstr>ALCALINGUA</vt:lpstr>
      <vt:lpstr>CYII</vt:lpstr>
      <vt:lpstr>CYII, S.A.</vt:lpstr>
      <vt:lpstr>CANAL Extensia</vt:lpstr>
      <vt:lpstr>CANAL Gest. Lanzarote</vt:lpstr>
      <vt:lpstr>CTC</vt:lpstr>
      <vt:lpstr>CRUSA</vt:lpstr>
      <vt:lpstr>HOSP.FUENLABRADA</vt:lpstr>
      <vt:lpstr>HOSP.ALCORCÓN</vt:lpstr>
      <vt:lpstr>MADRID ACTIVA</vt:lpstr>
      <vt:lpstr>MADRID CULTURA Y TURISMO</vt:lpstr>
      <vt:lpstr>METRO</vt:lpstr>
      <vt:lpstr>PLANIFICA MADRID</vt:lpstr>
      <vt:lpstr>RTVM</vt:lpstr>
      <vt:lpstr>U.C.RADIODIAGNÓSTICO</vt:lpstr>
      <vt:lpstr>UNIVERSITAS XXI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2024-08-05T07:10:03Z</dcterms:created>
  <dcterms:modified xsi:type="dcterms:W3CDTF">2024-11-11T07:51:11Z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0x010100889B4ACC87328F4095024FBACBD3B287</vt:lpwstr>
  </property>
</Properties>
</file>