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erfiles\lhd4\Desktop\Estadísticas 2017\"/>
    </mc:Choice>
  </mc:AlternateContent>
  <bookViews>
    <workbookView xWindow="-15" yWindow="-15" windowWidth="15375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14'!$A$7:$F$187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13'!$B$1:$L$28</definedName>
    <definedName name="_xlnm.Print_Area" localSheetId="14">'Tabla 14'!$A$1:$F$197</definedName>
    <definedName name="_xlnm.Print_Area" localSheetId="15">'Tabla 15'!$A:$Q</definedName>
    <definedName name="_xlnm.Print_Area" localSheetId="16">'Tabla 16'!$A$2:$K$198</definedName>
    <definedName name="_xlnm.Print_Area" localSheetId="17">'Tabla 17'!$A$2:$K$41</definedName>
    <definedName name="_xlnm.Print_Area" localSheetId="2">'Tabla 2'!$B$2:$K$32</definedName>
    <definedName name="_xlnm.Print_Area" localSheetId="4">'Tabla 4 '!$A$1:$L$29</definedName>
    <definedName name="_xlnm.Print_Area" localSheetId="5">'Tabla 5'!$B$1:$K$22</definedName>
    <definedName name="_xlnm.Print_Area" localSheetId="6">'Tabla 6'!$B$1:$N$29</definedName>
    <definedName name="_xlnm.Print_Area" localSheetId="8">'Tabla 8'!$A$1:$K$19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52511"/>
</workbook>
</file>

<file path=xl/calcChain.xml><?xml version="1.0" encoding="utf-8"?>
<calcChain xmlns="http://schemas.openxmlformats.org/spreadsheetml/2006/main">
  <c r="S26" i="77" l="1"/>
  <c r="V26" i="77"/>
  <c r="W25" i="77"/>
  <c r="V86" i="72"/>
  <c r="B187" i="43"/>
  <c r="E14" i="32"/>
  <c r="C13" i="14"/>
  <c r="K185" i="41"/>
  <c r="K184" i="41"/>
  <c r="K183" i="41"/>
  <c r="K182" i="41"/>
  <c r="K181" i="41"/>
  <c r="K180" i="41"/>
  <c r="K179" i="41"/>
  <c r="K178" i="41"/>
  <c r="K177" i="41"/>
  <c r="K176" i="41"/>
  <c r="K175" i="41"/>
  <c r="K174" i="41"/>
  <c r="K173" i="41"/>
  <c r="K172" i="41"/>
  <c r="K171" i="41"/>
  <c r="K170" i="41"/>
  <c r="K169" i="41"/>
  <c r="K168" i="41"/>
  <c r="K167" i="41"/>
  <c r="K166" i="41"/>
  <c r="K165" i="41"/>
  <c r="K164" i="41"/>
  <c r="K163" i="41"/>
  <c r="K162" i="41"/>
  <c r="K161" i="41"/>
  <c r="K160" i="41"/>
  <c r="K159" i="41"/>
  <c r="K158" i="41"/>
  <c r="K157" i="41"/>
  <c r="K156" i="41"/>
  <c r="K155" i="41"/>
  <c r="K154" i="41"/>
  <c r="K153" i="41"/>
  <c r="K152" i="41"/>
  <c r="K151" i="41"/>
  <c r="K150" i="41"/>
  <c r="K149" i="41"/>
  <c r="K148" i="41"/>
  <c r="K147" i="41"/>
  <c r="K146" i="41"/>
  <c r="K145" i="41"/>
  <c r="K144" i="41"/>
  <c r="K143" i="41"/>
  <c r="K142" i="41"/>
  <c r="K141" i="41"/>
  <c r="K140" i="41"/>
  <c r="K139" i="41"/>
  <c r="K138" i="41"/>
  <c r="K137" i="41"/>
  <c r="K136" i="41"/>
  <c r="K135" i="41"/>
  <c r="K134" i="41"/>
  <c r="K133" i="41"/>
  <c r="K132" i="41"/>
  <c r="K131" i="41"/>
  <c r="K130" i="41"/>
  <c r="K129" i="41"/>
  <c r="K128" i="41"/>
  <c r="K127" i="41"/>
  <c r="K126" i="41"/>
  <c r="K125" i="41"/>
  <c r="K124" i="41"/>
  <c r="K123" i="41"/>
  <c r="K122" i="41"/>
  <c r="K121" i="41"/>
  <c r="K120" i="41"/>
  <c r="K119" i="41"/>
  <c r="K118" i="41"/>
  <c r="K117" i="41"/>
  <c r="K116" i="41"/>
  <c r="K115" i="41"/>
  <c r="K114" i="41"/>
  <c r="K113" i="41"/>
  <c r="K112" i="41"/>
  <c r="K111" i="41"/>
  <c r="K110" i="41"/>
  <c r="K109" i="41"/>
  <c r="K108" i="41"/>
  <c r="K107" i="41"/>
  <c r="K106" i="41"/>
  <c r="K105" i="41"/>
  <c r="K104" i="41"/>
  <c r="K103" i="41"/>
  <c r="K102" i="41"/>
  <c r="K101" i="41"/>
  <c r="K100" i="41"/>
  <c r="K99" i="41"/>
  <c r="K98" i="41"/>
  <c r="K97" i="41"/>
  <c r="K96" i="41"/>
  <c r="K95" i="41"/>
  <c r="K94" i="41"/>
  <c r="K93" i="41"/>
  <c r="K92" i="41"/>
  <c r="K91" i="41"/>
  <c r="K90" i="41"/>
  <c r="K89" i="41"/>
  <c r="K88" i="41"/>
  <c r="K87" i="41"/>
  <c r="K86" i="41"/>
  <c r="K85" i="41"/>
  <c r="K84" i="41"/>
  <c r="K83" i="41"/>
  <c r="K82" i="41"/>
  <c r="K81" i="41"/>
  <c r="K80" i="41"/>
  <c r="K79" i="41"/>
  <c r="K78" i="41"/>
  <c r="K77" i="41"/>
  <c r="K76" i="41"/>
  <c r="K75" i="41"/>
  <c r="K74" i="41"/>
  <c r="K73" i="41"/>
  <c r="K72" i="41"/>
  <c r="K71" i="41"/>
  <c r="K70" i="41"/>
  <c r="K69" i="41"/>
  <c r="K68" i="41"/>
  <c r="K67" i="41"/>
  <c r="K66" i="41"/>
  <c r="K65" i="41"/>
  <c r="K64" i="41"/>
  <c r="K63" i="41"/>
  <c r="K62" i="41"/>
  <c r="K61" i="41"/>
  <c r="K60" i="41"/>
  <c r="K59" i="41"/>
  <c r="K58" i="41"/>
  <c r="K57" i="41"/>
  <c r="K56" i="41"/>
  <c r="K55" i="41"/>
  <c r="K54" i="41"/>
  <c r="K53" i="41"/>
  <c r="K52" i="41"/>
  <c r="K51" i="41"/>
  <c r="K50" i="41"/>
  <c r="K49" i="41"/>
  <c r="K48" i="41"/>
  <c r="K47" i="41"/>
  <c r="K46" i="41"/>
  <c r="K45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F29" i="77" l="1"/>
  <c r="E29" i="77"/>
  <c r="V29" i="77"/>
  <c r="W29" i="77" s="1"/>
  <c r="W30" i="77" s="1"/>
  <c r="S29" i="77"/>
  <c r="P29" i="77"/>
  <c r="M29" i="77"/>
  <c r="J29" i="77"/>
  <c r="G29" i="77"/>
  <c r="D29" i="77"/>
  <c r="B30" i="77"/>
  <c r="C30" i="77"/>
  <c r="C30" i="75" l="1"/>
  <c r="C24" i="75"/>
  <c r="C22" i="75"/>
  <c r="C20" i="75"/>
  <c r="C18" i="75"/>
  <c r="C15" i="75"/>
  <c r="C6" i="75"/>
  <c r="C11" i="75"/>
  <c r="C8" i="75"/>
  <c r="C5" i="75"/>
  <c r="C3" i="75"/>
  <c r="C12" i="75" l="1"/>
  <c r="U30" i="77"/>
  <c r="T30" i="77"/>
  <c r="R30" i="77"/>
  <c r="Q30" i="77"/>
  <c r="O30" i="77"/>
  <c r="N30" i="77"/>
  <c r="L30" i="77"/>
  <c r="K30" i="77"/>
  <c r="I30" i="77"/>
  <c r="H30" i="77"/>
  <c r="V28" i="77"/>
  <c r="S28" i="77"/>
  <c r="P28" i="77"/>
  <c r="M28" i="77"/>
  <c r="J28" i="77"/>
  <c r="F28" i="77"/>
  <c r="G28" i="77" s="1"/>
  <c r="E28" i="77"/>
  <c r="D28" i="77"/>
  <c r="V27" i="77"/>
  <c r="S27" i="77"/>
  <c r="P27" i="77"/>
  <c r="M27" i="77"/>
  <c r="J27" i="77"/>
  <c r="F27" i="77"/>
  <c r="E27" i="77"/>
  <c r="D27" i="77"/>
  <c r="P26" i="77"/>
  <c r="M26" i="77"/>
  <c r="J26" i="77"/>
  <c r="F26" i="77"/>
  <c r="G26" i="77" s="1"/>
  <c r="E26" i="77"/>
  <c r="D26" i="77"/>
  <c r="V25" i="77"/>
  <c r="S25" i="77"/>
  <c r="P25" i="77"/>
  <c r="M25" i="77"/>
  <c r="J25" i="77"/>
  <c r="F25" i="77"/>
  <c r="G25" i="77" s="1"/>
  <c r="E25" i="77"/>
  <c r="D25" i="77"/>
  <c r="V24" i="77"/>
  <c r="S24" i="77"/>
  <c r="P24" i="77"/>
  <c r="M24" i="77"/>
  <c r="J24" i="77"/>
  <c r="G24" i="77"/>
  <c r="F24" i="77"/>
  <c r="E24" i="77"/>
  <c r="D24" i="77"/>
  <c r="V23" i="77"/>
  <c r="S23" i="77"/>
  <c r="P23" i="77"/>
  <c r="M23" i="77"/>
  <c r="J23" i="77"/>
  <c r="F23" i="77"/>
  <c r="E23" i="77"/>
  <c r="D23" i="77"/>
  <c r="V22" i="77"/>
  <c r="S22" i="77"/>
  <c r="P22" i="77"/>
  <c r="M22" i="77"/>
  <c r="J22" i="77"/>
  <c r="F22" i="77"/>
  <c r="E22" i="77"/>
  <c r="D22" i="77"/>
  <c r="V21" i="77"/>
  <c r="S21" i="77"/>
  <c r="P21" i="77"/>
  <c r="M21" i="77"/>
  <c r="J21" i="77"/>
  <c r="F21" i="77"/>
  <c r="E21" i="77"/>
  <c r="D21" i="77"/>
  <c r="V20" i="77"/>
  <c r="S20" i="77"/>
  <c r="P20" i="77"/>
  <c r="M20" i="77"/>
  <c r="J20" i="77"/>
  <c r="F20" i="77"/>
  <c r="E20" i="77"/>
  <c r="D20" i="77"/>
  <c r="V19" i="77"/>
  <c r="S19" i="77"/>
  <c r="P19" i="77"/>
  <c r="M19" i="77"/>
  <c r="J19" i="77"/>
  <c r="F19" i="77"/>
  <c r="E19" i="77"/>
  <c r="D19" i="77"/>
  <c r="V18" i="77"/>
  <c r="S18" i="77"/>
  <c r="P18" i="77"/>
  <c r="M18" i="77"/>
  <c r="J18" i="77"/>
  <c r="F18" i="77"/>
  <c r="E18" i="77"/>
  <c r="D18" i="77"/>
  <c r="V17" i="77"/>
  <c r="S17" i="77"/>
  <c r="P17" i="77"/>
  <c r="M17" i="77"/>
  <c r="J17" i="77"/>
  <c r="F17" i="77"/>
  <c r="E17" i="77"/>
  <c r="D17" i="77"/>
  <c r="V16" i="77"/>
  <c r="S16" i="77"/>
  <c r="P16" i="77"/>
  <c r="M16" i="77"/>
  <c r="J16" i="77"/>
  <c r="F16" i="77"/>
  <c r="G16" i="77" s="1"/>
  <c r="E16" i="77"/>
  <c r="D16" i="77"/>
  <c r="V15" i="77"/>
  <c r="S15" i="77"/>
  <c r="P15" i="77"/>
  <c r="M15" i="77"/>
  <c r="J15" i="77"/>
  <c r="F15" i="77"/>
  <c r="E15" i="77"/>
  <c r="D15" i="77"/>
  <c r="V14" i="77"/>
  <c r="S14" i="77"/>
  <c r="P14" i="77"/>
  <c r="M14" i="77"/>
  <c r="J14" i="77"/>
  <c r="F14" i="77"/>
  <c r="G14" i="77" s="1"/>
  <c r="E14" i="77"/>
  <c r="D14" i="77"/>
  <c r="V13" i="77"/>
  <c r="S13" i="77"/>
  <c r="P13" i="77"/>
  <c r="M13" i="77"/>
  <c r="J13" i="77"/>
  <c r="F13" i="77"/>
  <c r="E13" i="77"/>
  <c r="D13" i="77"/>
  <c r="V12" i="77"/>
  <c r="S12" i="77"/>
  <c r="P12" i="77"/>
  <c r="M12" i="77"/>
  <c r="J12" i="77"/>
  <c r="F12" i="77"/>
  <c r="G12" i="77" s="1"/>
  <c r="E12" i="77"/>
  <c r="D12" i="77"/>
  <c r="V11" i="77"/>
  <c r="S11" i="77"/>
  <c r="P11" i="77"/>
  <c r="M11" i="77"/>
  <c r="J11" i="77"/>
  <c r="F11" i="77"/>
  <c r="E11" i="77"/>
  <c r="D11" i="77"/>
  <c r="V10" i="77"/>
  <c r="S10" i="77"/>
  <c r="P10" i="77"/>
  <c r="M10" i="77"/>
  <c r="J10" i="77"/>
  <c r="F10" i="77"/>
  <c r="G10" i="77" s="1"/>
  <c r="E10" i="77"/>
  <c r="D10" i="77"/>
  <c r="V9" i="77"/>
  <c r="S9" i="77"/>
  <c r="P9" i="77"/>
  <c r="M9" i="77"/>
  <c r="J9" i="77"/>
  <c r="F9" i="77"/>
  <c r="G9" i="77" s="1"/>
  <c r="E9" i="77"/>
  <c r="D9" i="77"/>
  <c r="V8" i="77"/>
  <c r="S8" i="77"/>
  <c r="S30" i="77" s="1"/>
  <c r="P8" i="77"/>
  <c r="M8" i="77"/>
  <c r="J8" i="77"/>
  <c r="F8" i="77"/>
  <c r="E8" i="77"/>
  <c r="G8" i="77" s="1"/>
  <c r="D8" i="77"/>
  <c r="W9" i="77" l="1"/>
  <c r="G22" i="77"/>
  <c r="G23" i="77"/>
  <c r="W14" i="77"/>
  <c r="G17" i="77"/>
  <c r="G18" i="77"/>
  <c r="W18" i="77" s="1"/>
  <c r="G20" i="77"/>
  <c r="W20" i="77" s="1"/>
  <c r="W22" i="77"/>
  <c r="G15" i="77"/>
  <c r="W15" i="77" s="1"/>
  <c r="W17" i="77"/>
  <c r="W8" i="77"/>
  <c r="V30" i="77"/>
  <c r="G11" i="77"/>
  <c r="W11" i="77" s="1"/>
  <c r="W16" i="77"/>
  <c r="G19" i="77"/>
  <c r="W19" i="77" s="1"/>
  <c r="W24" i="77"/>
  <c r="G27" i="77"/>
  <c r="W27" i="77" s="1"/>
  <c r="J30" i="77"/>
  <c r="W10" i="77"/>
  <c r="G13" i="77"/>
  <c r="W13" i="77" s="1"/>
  <c r="G21" i="77"/>
  <c r="W21" i="77" s="1"/>
  <c r="W26" i="77"/>
  <c r="W12" i="77"/>
  <c r="W23" i="77"/>
  <c r="W28" i="77"/>
  <c r="D30" i="77"/>
  <c r="E30" i="77"/>
  <c r="M30" i="77"/>
  <c r="F30" i="77"/>
  <c r="P30" i="77"/>
  <c r="L20" i="28"/>
  <c r="G30" i="77" l="1"/>
  <c r="J14" i="28"/>
  <c r="I14" i="28"/>
  <c r="H14" i="28"/>
  <c r="G14" i="28"/>
  <c r="F14" i="28"/>
  <c r="D14" i="28"/>
  <c r="C14" i="28"/>
  <c r="L17" i="28"/>
  <c r="K17" i="28"/>
  <c r="H17" i="28"/>
  <c r="E17" i="28"/>
  <c r="E11" i="30"/>
  <c r="I17" i="30"/>
  <c r="G14" i="30"/>
  <c r="E14" i="30"/>
  <c r="C14" i="30"/>
  <c r="J16" i="29"/>
  <c r="H16" i="29"/>
  <c r="H15" i="29"/>
  <c r="I16" i="29"/>
  <c r="G13" i="29"/>
  <c r="E13" i="29"/>
  <c r="C13" i="29"/>
  <c r="I13" i="29" s="1"/>
  <c r="I17" i="29"/>
  <c r="I18" i="29"/>
  <c r="L10" i="7"/>
  <c r="M10" i="7"/>
  <c r="L11" i="7"/>
  <c r="M11" i="7"/>
  <c r="L12" i="7"/>
  <c r="M12" i="7"/>
  <c r="L13" i="7"/>
  <c r="M13" i="7"/>
  <c r="L14" i="7"/>
  <c r="M14" i="7"/>
  <c r="M23" i="7"/>
  <c r="L23" i="7"/>
  <c r="N23" i="7" s="1"/>
  <c r="M22" i="7"/>
  <c r="L22" i="7"/>
  <c r="N22" i="7" s="1"/>
  <c r="M21" i="7"/>
  <c r="L21" i="7"/>
  <c r="J18" i="7"/>
  <c r="I18" i="7"/>
  <c r="K18" i="7" s="1"/>
  <c r="G18" i="7"/>
  <c r="F18" i="7"/>
  <c r="H18" i="7" s="1"/>
  <c r="E18" i="7"/>
  <c r="D18" i="7"/>
  <c r="C18" i="7"/>
  <c r="E21" i="7"/>
  <c r="D12" i="13"/>
  <c r="C14" i="14"/>
  <c r="AG18" i="1"/>
  <c r="H22" i="71"/>
  <c r="E22" i="71"/>
  <c r="I22" i="71"/>
  <c r="AG15" i="1"/>
  <c r="AG9" i="1"/>
  <c r="K22" i="71" l="1"/>
  <c r="C4" i="75"/>
  <c r="I14" i="30"/>
  <c r="N21" i="7"/>
  <c r="AG24" i="1"/>
  <c r="C7" i="75" l="1"/>
  <c r="AH19" i="1"/>
  <c r="AH15" i="1"/>
  <c r="AH11" i="1"/>
  <c r="AH20" i="1"/>
  <c r="AH12" i="1"/>
  <c r="AH23" i="1"/>
  <c r="AH18" i="1"/>
  <c r="AH14" i="1"/>
  <c r="AH10" i="1"/>
  <c r="AH22" i="1"/>
  <c r="AH17" i="1"/>
  <c r="AH13" i="1"/>
  <c r="AH9" i="1"/>
  <c r="AH16" i="1"/>
  <c r="C25" i="75"/>
  <c r="C23" i="75"/>
  <c r="C21" i="75"/>
  <c r="C19" i="75"/>
  <c r="AH24" i="1" l="1"/>
  <c r="U187" i="72" l="1"/>
  <c r="T187" i="72"/>
  <c r="R187" i="72"/>
  <c r="Q187" i="72"/>
  <c r="O187" i="72"/>
  <c r="N187" i="72"/>
  <c r="L187" i="72"/>
  <c r="K187" i="72"/>
  <c r="I187" i="72"/>
  <c r="H187" i="72"/>
  <c r="C187" i="72"/>
  <c r="B187" i="72"/>
  <c r="V186" i="72"/>
  <c r="S186" i="72"/>
  <c r="P186" i="72"/>
  <c r="M186" i="72"/>
  <c r="J186" i="72"/>
  <c r="F186" i="72"/>
  <c r="E186" i="72"/>
  <c r="D186" i="72"/>
  <c r="V185" i="72"/>
  <c r="S185" i="72"/>
  <c r="P185" i="72"/>
  <c r="M185" i="72"/>
  <c r="J185" i="72"/>
  <c r="F185" i="72"/>
  <c r="E185" i="72"/>
  <c r="D185" i="72"/>
  <c r="V184" i="72"/>
  <c r="S184" i="72"/>
  <c r="P184" i="72"/>
  <c r="M184" i="72"/>
  <c r="J184" i="72"/>
  <c r="F184" i="72"/>
  <c r="E184" i="72"/>
  <c r="D184" i="72"/>
  <c r="V183" i="72"/>
  <c r="S183" i="72"/>
  <c r="P183" i="72"/>
  <c r="M183" i="72"/>
  <c r="J183" i="72"/>
  <c r="F183" i="72"/>
  <c r="E183" i="72"/>
  <c r="D183" i="72"/>
  <c r="V182" i="72"/>
  <c r="S182" i="72"/>
  <c r="P182" i="72"/>
  <c r="M182" i="72"/>
  <c r="J182" i="72"/>
  <c r="F182" i="72"/>
  <c r="E182" i="72"/>
  <c r="D182" i="72"/>
  <c r="V181" i="72"/>
  <c r="S181" i="72"/>
  <c r="P181" i="72"/>
  <c r="M181" i="72"/>
  <c r="J181" i="72"/>
  <c r="F181" i="72"/>
  <c r="E181" i="72"/>
  <c r="D181" i="72"/>
  <c r="V180" i="72"/>
  <c r="S180" i="72"/>
  <c r="P180" i="72"/>
  <c r="M180" i="72"/>
  <c r="J180" i="72"/>
  <c r="F180" i="72"/>
  <c r="E180" i="72"/>
  <c r="D180" i="72"/>
  <c r="V179" i="72"/>
  <c r="S179" i="72"/>
  <c r="P179" i="72"/>
  <c r="M179" i="72"/>
  <c r="J179" i="72"/>
  <c r="F179" i="72"/>
  <c r="E179" i="72"/>
  <c r="D179" i="72"/>
  <c r="V178" i="72"/>
  <c r="S178" i="72"/>
  <c r="P178" i="72"/>
  <c r="M178" i="72"/>
  <c r="J178" i="72"/>
  <c r="F178" i="72"/>
  <c r="E178" i="72"/>
  <c r="D178" i="72"/>
  <c r="V177" i="72"/>
  <c r="S177" i="72"/>
  <c r="P177" i="72"/>
  <c r="M177" i="72"/>
  <c r="J177" i="72"/>
  <c r="F177" i="72"/>
  <c r="E177" i="72"/>
  <c r="D177" i="72"/>
  <c r="V176" i="72"/>
  <c r="S176" i="72"/>
  <c r="P176" i="72"/>
  <c r="M176" i="72"/>
  <c r="J176" i="72"/>
  <c r="F176" i="72"/>
  <c r="E176" i="72"/>
  <c r="D176" i="72"/>
  <c r="V175" i="72"/>
  <c r="S175" i="72"/>
  <c r="P175" i="72"/>
  <c r="M175" i="72"/>
  <c r="J175" i="72"/>
  <c r="F175" i="72"/>
  <c r="E175" i="72"/>
  <c r="D175" i="72"/>
  <c r="V174" i="72"/>
  <c r="S174" i="72"/>
  <c r="P174" i="72"/>
  <c r="M174" i="72"/>
  <c r="J174" i="72"/>
  <c r="F174" i="72"/>
  <c r="E174" i="72"/>
  <c r="D174" i="72"/>
  <c r="V173" i="72"/>
  <c r="S173" i="72"/>
  <c r="P173" i="72"/>
  <c r="M173" i="72"/>
  <c r="J173" i="72"/>
  <c r="F173" i="72"/>
  <c r="E173" i="72"/>
  <c r="D173" i="72"/>
  <c r="V172" i="72"/>
  <c r="S172" i="72"/>
  <c r="P172" i="72"/>
  <c r="M172" i="72"/>
  <c r="J172" i="72"/>
  <c r="F172" i="72"/>
  <c r="E172" i="72"/>
  <c r="D172" i="72"/>
  <c r="V171" i="72"/>
  <c r="S171" i="72"/>
  <c r="P171" i="72"/>
  <c r="M171" i="72"/>
  <c r="J171" i="72"/>
  <c r="F171" i="72"/>
  <c r="E171" i="72"/>
  <c r="D171" i="72"/>
  <c r="V170" i="72"/>
  <c r="S170" i="72"/>
  <c r="P170" i="72"/>
  <c r="M170" i="72"/>
  <c r="J170" i="72"/>
  <c r="F170" i="72"/>
  <c r="E170" i="72"/>
  <c r="D170" i="72"/>
  <c r="V169" i="72"/>
  <c r="S169" i="72"/>
  <c r="P169" i="72"/>
  <c r="M169" i="72"/>
  <c r="J169" i="72"/>
  <c r="F169" i="72"/>
  <c r="E169" i="72"/>
  <c r="D169" i="72"/>
  <c r="V168" i="72"/>
  <c r="S168" i="72"/>
  <c r="P168" i="72"/>
  <c r="M168" i="72"/>
  <c r="J168" i="72"/>
  <c r="F168" i="72"/>
  <c r="E168" i="72"/>
  <c r="D168" i="72"/>
  <c r="V167" i="72"/>
  <c r="S167" i="72"/>
  <c r="P167" i="72"/>
  <c r="M167" i="72"/>
  <c r="J167" i="72"/>
  <c r="F167" i="72"/>
  <c r="E167" i="72"/>
  <c r="D167" i="72"/>
  <c r="V166" i="72"/>
  <c r="S166" i="72"/>
  <c r="P166" i="72"/>
  <c r="M166" i="72"/>
  <c r="J166" i="72"/>
  <c r="F166" i="72"/>
  <c r="E166" i="72"/>
  <c r="D166" i="72"/>
  <c r="V165" i="72"/>
  <c r="S165" i="72"/>
  <c r="P165" i="72"/>
  <c r="M165" i="72"/>
  <c r="J165" i="72"/>
  <c r="F165" i="72"/>
  <c r="E165" i="72"/>
  <c r="D165" i="72"/>
  <c r="V164" i="72"/>
  <c r="S164" i="72"/>
  <c r="P164" i="72"/>
  <c r="M164" i="72"/>
  <c r="J164" i="72"/>
  <c r="F164" i="72"/>
  <c r="E164" i="72"/>
  <c r="D164" i="72"/>
  <c r="V163" i="72"/>
  <c r="S163" i="72"/>
  <c r="P163" i="72"/>
  <c r="M163" i="72"/>
  <c r="J163" i="72"/>
  <c r="F163" i="72"/>
  <c r="E163" i="72"/>
  <c r="D163" i="72"/>
  <c r="V162" i="72"/>
  <c r="S162" i="72"/>
  <c r="P162" i="72"/>
  <c r="M162" i="72"/>
  <c r="J162" i="72"/>
  <c r="F162" i="72"/>
  <c r="E162" i="72"/>
  <c r="D162" i="72"/>
  <c r="V161" i="72"/>
  <c r="S161" i="72"/>
  <c r="P161" i="72"/>
  <c r="M161" i="72"/>
  <c r="J161" i="72"/>
  <c r="F161" i="72"/>
  <c r="E161" i="72"/>
  <c r="D161" i="72"/>
  <c r="V160" i="72"/>
  <c r="S160" i="72"/>
  <c r="P160" i="72"/>
  <c r="M160" i="72"/>
  <c r="J160" i="72"/>
  <c r="F160" i="72"/>
  <c r="E160" i="72"/>
  <c r="D160" i="72"/>
  <c r="V159" i="72"/>
  <c r="S159" i="72"/>
  <c r="P159" i="72"/>
  <c r="M159" i="72"/>
  <c r="J159" i="72"/>
  <c r="F159" i="72"/>
  <c r="E159" i="72"/>
  <c r="D159" i="72"/>
  <c r="V158" i="72"/>
  <c r="S158" i="72"/>
  <c r="P158" i="72"/>
  <c r="M158" i="72"/>
  <c r="J158" i="72"/>
  <c r="F158" i="72"/>
  <c r="E158" i="72"/>
  <c r="D158" i="72"/>
  <c r="V157" i="72"/>
  <c r="S157" i="72"/>
  <c r="P157" i="72"/>
  <c r="M157" i="72"/>
  <c r="J157" i="72"/>
  <c r="F157" i="72"/>
  <c r="E157" i="72"/>
  <c r="D157" i="72"/>
  <c r="V156" i="72"/>
  <c r="S156" i="72"/>
  <c r="P156" i="72"/>
  <c r="M156" i="72"/>
  <c r="J156" i="72"/>
  <c r="F156" i="72"/>
  <c r="E156" i="72"/>
  <c r="D156" i="72"/>
  <c r="V155" i="72"/>
  <c r="S155" i="72"/>
  <c r="P155" i="72"/>
  <c r="M155" i="72"/>
  <c r="J155" i="72"/>
  <c r="F155" i="72"/>
  <c r="E155" i="72"/>
  <c r="D155" i="72"/>
  <c r="V154" i="72"/>
  <c r="S154" i="72"/>
  <c r="P154" i="72"/>
  <c r="M154" i="72"/>
  <c r="J154" i="72"/>
  <c r="F154" i="72"/>
  <c r="E154" i="72"/>
  <c r="D154" i="72"/>
  <c r="V153" i="72"/>
  <c r="S153" i="72"/>
  <c r="P153" i="72"/>
  <c r="M153" i="72"/>
  <c r="J153" i="72"/>
  <c r="F153" i="72"/>
  <c r="E153" i="72"/>
  <c r="D153" i="72"/>
  <c r="V152" i="72"/>
  <c r="S152" i="72"/>
  <c r="P152" i="72"/>
  <c r="M152" i="72"/>
  <c r="J152" i="72"/>
  <c r="F152" i="72"/>
  <c r="E152" i="72"/>
  <c r="D152" i="72"/>
  <c r="V151" i="72"/>
  <c r="S151" i="72"/>
  <c r="P151" i="72"/>
  <c r="M151" i="72"/>
  <c r="J151" i="72"/>
  <c r="F151" i="72"/>
  <c r="E151" i="72"/>
  <c r="D151" i="72"/>
  <c r="V150" i="72"/>
  <c r="S150" i="72"/>
  <c r="P150" i="72"/>
  <c r="M150" i="72"/>
  <c r="J150" i="72"/>
  <c r="F150" i="72"/>
  <c r="E150" i="72"/>
  <c r="D150" i="72"/>
  <c r="V149" i="72"/>
  <c r="S149" i="72"/>
  <c r="P149" i="72"/>
  <c r="M149" i="72"/>
  <c r="J149" i="72"/>
  <c r="F149" i="72"/>
  <c r="E149" i="72"/>
  <c r="D149" i="72"/>
  <c r="V148" i="72"/>
  <c r="S148" i="72"/>
  <c r="P148" i="72"/>
  <c r="M148" i="72"/>
  <c r="J148" i="72"/>
  <c r="F148" i="72"/>
  <c r="E148" i="72"/>
  <c r="D148" i="72"/>
  <c r="V147" i="72"/>
  <c r="S147" i="72"/>
  <c r="P147" i="72"/>
  <c r="M147" i="72"/>
  <c r="J147" i="72"/>
  <c r="F147" i="72"/>
  <c r="E147" i="72"/>
  <c r="D147" i="72"/>
  <c r="V146" i="72"/>
  <c r="S146" i="72"/>
  <c r="P146" i="72"/>
  <c r="M146" i="72"/>
  <c r="J146" i="72"/>
  <c r="F146" i="72"/>
  <c r="E146" i="72"/>
  <c r="D146" i="72"/>
  <c r="V145" i="72"/>
  <c r="S145" i="72"/>
  <c r="P145" i="72"/>
  <c r="M145" i="72"/>
  <c r="J145" i="72"/>
  <c r="F145" i="72"/>
  <c r="E145" i="72"/>
  <c r="D145" i="72"/>
  <c r="V144" i="72"/>
  <c r="S144" i="72"/>
  <c r="P144" i="72"/>
  <c r="M144" i="72"/>
  <c r="J144" i="72"/>
  <c r="F144" i="72"/>
  <c r="E144" i="72"/>
  <c r="D144" i="72"/>
  <c r="V143" i="72"/>
  <c r="S143" i="72"/>
  <c r="P143" i="72"/>
  <c r="M143" i="72"/>
  <c r="J143" i="72"/>
  <c r="F143" i="72"/>
  <c r="E143" i="72"/>
  <c r="D143" i="72"/>
  <c r="V142" i="72"/>
  <c r="S142" i="72"/>
  <c r="P142" i="72"/>
  <c r="M142" i="72"/>
  <c r="J142" i="72"/>
  <c r="F142" i="72"/>
  <c r="E142" i="72"/>
  <c r="D142" i="72"/>
  <c r="V141" i="72"/>
  <c r="S141" i="72"/>
  <c r="P141" i="72"/>
  <c r="M141" i="72"/>
  <c r="J141" i="72"/>
  <c r="F141" i="72"/>
  <c r="E141" i="72"/>
  <c r="D141" i="72"/>
  <c r="V140" i="72"/>
  <c r="S140" i="72"/>
  <c r="P140" i="72"/>
  <c r="M140" i="72"/>
  <c r="J140" i="72"/>
  <c r="F140" i="72"/>
  <c r="E140" i="72"/>
  <c r="D140" i="72"/>
  <c r="V139" i="72"/>
  <c r="S139" i="72"/>
  <c r="P139" i="72"/>
  <c r="M139" i="72"/>
  <c r="J139" i="72"/>
  <c r="F139" i="72"/>
  <c r="E139" i="72"/>
  <c r="D139" i="72"/>
  <c r="V138" i="72"/>
  <c r="S138" i="72"/>
  <c r="P138" i="72"/>
  <c r="M138" i="72"/>
  <c r="J138" i="72"/>
  <c r="F138" i="72"/>
  <c r="E138" i="72"/>
  <c r="D138" i="72"/>
  <c r="V137" i="72"/>
  <c r="S137" i="72"/>
  <c r="P137" i="72"/>
  <c r="M137" i="72"/>
  <c r="J137" i="72"/>
  <c r="F137" i="72"/>
  <c r="E137" i="72"/>
  <c r="D137" i="72"/>
  <c r="V136" i="72"/>
  <c r="S136" i="72"/>
  <c r="P136" i="72"/>
  <c r="M136" i="72"/>
  <c r="J136" i="72"/>
  <c r="F136" i="72"/>
  <c r="E136" i="72"/>
  <c r="D136" i="72"/>
  <c r="V135" i="72"/>
  <c r="S135" i="72"/>
  <c r="P135" i="72"/>
  <c r="M135" i="72"/>
  <c r="J135" i="72"/>
  <c r="F135" i="72"/>
  <c r="E135" i="72"/>
  <c r="D135" i="72"/>
  <c r="V134" i="72"/>
  <c r="S134" i="72"/>
  <c r="P134" i="72"/>
  <c r="M134" i="72"/>
  <c r="J134" i="72"/>
  <c r="F134" i="72"/>
  <c r="E134" i="72"/>
  <c r="D134" i="72"/>
  <c r="V133" i="72"/>
  <c r="S133" i="72"/>
  <c r="P133" i="72"/>
  <c r="M133" i="72"/>
  <c r="J133" i="72"/>
  <c r="F133" i="72"/>
  <c r="E133" i="72"/>
  <c r="D133" i="72"/>
  <c r="V132" i="72"/>
  <c r="S132" i="72"/>
  <c r="P132" i="72"/>
  <c r="M132" i="72"/>
  <c r="J132" i="72"/>
  <c r="F132" i="72"/>
  <c r="E132" i="72"/>
  <c r="D132" i="72"/>
  <c r="V131" i="72"/>
  <c r="S131" i="72"/>
  <c r="P131" i="72"/>
  <c r="M131" i="72"/>
  <c r="J131" i="72"/>
  <c r="F131" i="72"/>
  <c r="E131" i="72"/>
  <c r="D131" i="72"/>
  <c r="V130" i="72"/>
  <c r="S130" i="72"/>
  <c r="P130" i="72"/>
  <c r="M130" i="72"/>
  <c r="J130" i="72"/>
  <c r="F130" i="72"/>
  <c r="E130" i="72"/>
  <c r="D130" i="72"/>
  <c r="V129" i="72"/>
  <c r="S129" i="72"/>
  <c r="P129" i="72"/>
  <c r="M129" i="72"/>
  <c r="J129" i="72"/>
  <c r="F129" i="72"/>
  <c r="E129" i="72"/>
  <c r="D129" i="72"/>
  <c r="V128" i="72"/>
  <c r="S128" i="72"/>
  <c r="P128" i="72"/>
  <c r="M128" i="72"/>
  <c r="J128" i="72"/>
  <c r="F128" i="72"/>
  <c r="E128" i="72"/>
  <c r="D128" i="72"/>
  <c r="V127" i="72"/>
  <c r="S127" i="72"/>
  <c r="P127" i="72"/>
  <c r="M127" i="72"/>
  <c r="J127" i="72"/>
  <c r="F127" i="72"/>
  <c r="E127" i="72"/>
  <c r="D127" i="72"/>
  <c r="V126" i="72"/>
  <c r="S126" i="72"/>
  <c r="P126" i="72"/>
  <c r="M126" i="72"/>
  <c r="J126" i="72"/>
  <c r="F126" i="72"/>
  <c r="E126" i="72"/>
  <c r="D126" i="72"/>
  <c r="V125" i="72"/>
  <c r="S125" i="72"/>
  <c r="P125" i="72"/>
  <c r="M125" i="72"/>
  <c r="J125" i="72"/>
  <c r="F125" i="72"/>
  <c r="E125" i="72"/>
  <c r="G125" i="72" s="1"/>
  <c r="D125" i="72"/>
  <c r="V124" i="72"/>
  <c r="S124" i="72"/>
  <c r="P124" i="72"/>
  <c r="M124" i="72"/>
  <c r="J124" i="72"/>
  <c r="F124" i="72"/>
  <c r="E124" i="72"/>
  <c r="D124" i="72"/>
  <c r="V123" i="72"/>
  <c r="S123" i="72"/>
  <c r="P123" i="72"/>
  <c r="M123" i="72"/>
  <c r="J123" i="72"/>
  <c r="F123" i="72"/>
  <c r="E123" i="72"/>
  <c r="G123" i="72" s="1"/>
  <c r="D123" i="72"/>
  <c r="V122" i="72"/>
  <c r="S122" i="72"/>
  <c r="P122" i="72"/>
  <c r="M122" i="72"/>
  <c r="J122" i="72"/>
  <c r="F122" i="72"/>
  <c r="E122" i="72"/>
  <c r="D122" i="72"/>
  <c r="V121" i="72"/>
  <c r="S121" i="72"/>
  <c r="P121" i="72"/>
  <c r="M121" i="72"/>
  <c r="J121" i="72"/>
  <c r="F121" i="72"/>
  <c r="E121" i="72"/>
  <c r="G121" i="72" s="1"/>
  <c r="D121" i="72"/>
  <c r="V120" i="72"/>
  <c r="S120" i="72"/>
  <c r="P120" i="72"/>
  <c r="M120" i="72"/>
  <c r="J120" i="72"/>
  <c r="F120" i="72"/>
  <c r="E120" i="72"/>
  <c r="D120" i="72"/>
  <c r="V119" i="72"/>
  <c r="S119" i="72"/>
  <c r="P119" i="72"/>
  <c r="M119" i="72"/>
  <c r="J119" i="72"/>
  <c r="F119" i="72"/>
  <c r="E119" i="72"/>
  <c r="G119" i="72" s="1"/>
  <c r="D119" i="72"/>
  <c r="V118" i="72"/>
  <c r="S118" i="72"/>
  <c r="P118" i="72"/>
  <c r="M118" i="72"/>
  <c r="J118" i="72"/>
  <c r="F118" i="72"/>
  <c r="E118" i="72"/>
  <c r="D118" i="72"/>
  <c r="V117" i="72"/>
  <c r="S117" i="72"/>
  <c r="P117" i="72"/>
  <c r="M117" i="72"/>
  <c r="J117" i="72"/>
  <c r="F117" i="72"/>
  <c r="E117" i="72"/>
  <c r="D117" i="72"/>
  <c r="V116" i="72"/>
  <c r="S116" i="72"/>
  <c r="P116" i="72"/>
  <c r="M116" i="72"/>
  <c r="J116" i="72"/>
  <c r="F116" i="72"/>
  <c r="E116" i="72"/>
  <c r="D116" i="72"/>
  <c r="V115" i="72"/>
  <c r="S115" i="72"/>
  <c r="P115" i="72"/>
  <c r="M115" i="72"/>
  <c r="J115" i="72"/>
  <c r="F115" i="72"/>
  <c r="E115" i="72"/>
  <c r="D115" i="72"/>
  <c r="V114" i="72"/>
  <c r="S114" i="72"/>
  <c r="P114" i="72"/>
  <c r="M114" i="72"/>
  <c r="J114" i="72"/>
  <c r="F114" i="72"/>
  <c r="E114" i="72"/>
  <c r="D114" i="72"/>
  <c r="V113" i="72"/>
  <c r="S113" i="72"/>
  <c r="P113" i="72"/>
  <c r="M113" i="72"/>
  <c r="J113" i="72"/>
  <c r="F113" i="72"/>
  <c r="E113" i="72"/>
  <c r="G113" i="72" s="1"/>
  <c r="D113" i="72"/>
  <c r="V112" i="72"/>
  <c r="S112" i="72"/>
  <c r="P112" i="72"/>
  <c r="M112" i="72"/>
  <c r="J112" i="72"/>
  <c r="F112" i="72"/>
  <c r="E112" i="72"/>
  <c r="D112" i="72"/>
  <c r="V111" i="72"/>
  <c r="S111" i="72"/>
  <c r="P111" i="72"/>
  <c r="M111" i="72"/>
  <c r="J111" i="72"/>
  <c r="F111" i="72"/>
  <c r="E111" i="72"/>
  <c r="D111" i="72"/>
  <c r="V110" i="72"/>
  <c r="S110" i="72"/>
  <c r="P110" i="72"/>
  <c r="M110" i="72"/>
  <c r="J110" i="72"/>
  <c r="F110" i="72"/>
  <c r="E110" i="72"/>
  <c r="D110" i="72"/>
  <c r="V109" i="72"/>
  <c r="S109" i="72"/>
  <c r="P109" i="72"/>
  <c r="M109" i="72"/>
  <c r="J109" i="72"/>
  <c r="F109" i="72"/>
  <c r="E109" i="72"/>
  <c r="G109" i="72" s="1"/>
  <c r="D109" i="72"/>
  <c r="V108" i="72"/>
  <c r="S108" i="72"/>
  <c r="P108" i="72"/>
  <c r="M108" i="72"/>
  <c r="J108" i="72"/>
  <c r="F108" i="72"/>
  <c r="E108" i="72"/>
  <c r="D108" i="72"/>
  <c r="V107" i="72"/>
  <c r="S107" i="72"/>
  <c r="P107" i="72"/>
  <c r="M107" i="72"/>
  <c r="J107" i="72"/>
  <c r="F107" i="72"/>
  <c r="E107" i="72"/>
  <c r="G107" i="72" s="1"/>
  <c r="D107" i="72"/>
  <c r="V106" i="72"/>
  <c r="S106" i="72"/>
  <c r="P106" i="72"/>
  <c r="M106" i="72"/>
  <c r="J106" i="72"/>
  <c r="F106" i="72"/>
  <c r="E106" i="72"/>
  <c r="D106" i="72"/>
  <c r="V105" i="72"/>
  <c r="S105" i="72"/>
  <c r="P105" i="72"/>
  <c r="M105" i="72"/>
  <c r="J105" i="72"/>
  <c r="F105" i="72"/>
  <c r="E105" i="72"/>
  <c r="G105" i="72" s="1"/>
  <c r="D105" i="72"/>
  <c r="V104" i="72"/>
  <c r="S104" i="72"/>
  <c r="P104" i="72"/>
  <c r="M104" i="72"/>
  <c r="J104" i="72"/>
  <c r="F104" i="72"/>
  <c r="E104" i="72"/>
  <c r="D104" i="72"/>
  <c r="V103" i="72"/>
  <c r="S103" i="72"/>
  <c r="P103" i="72"/>
  <c r="M103" i="72"/>
  <c r="J103" i="72"/>
  <c r="F103" i="72"/>
  <c r="E103" i="72"/>
  <c r="D103" i="72"/>
  <c r="V102" i="72"/>
  <c r="S102" i="72"/>
  <c r="P102" i="72"/>
  <c r="M102" i="72"/>
  <c r="J102" i="72"/>
  <c r="F102" i="72"/>
  <c r="E102" i="72"/>
  <c r="D102" i="72"/>
  <c r="V101" i="72"/>
  <c r="S101" i="72"/>
  <c r="P101" i="72"/>
  <c r="M101" i="72"/>
  <c r="J101" i="72"/>
  <c r="F101" i="72"/>
  <c r="E101" i="72"/>
  <c r="D101" i="72"/>
  <c r="V100" i="72"/>
  <c r="S100" i="72"/>
  <c r="P100" i="72"/>
  <c r="M100" i="72"/>
  <c r="J100" i="72"/>
  <c r="F100" i="72"/>
  <c r="E100" i="72"/>
  <c r="D100" i="72"/>
  <c r="V99" i="72"/>
  <c r="S99" i="72"/>
  <c r="P99" i="72"/>
  <c r="M99" i="72"/>
  <c r="J99" i="72"/>
  <c r="F99" i="72"/>
  <c r="E99" i="72"/>
  <c r="D99" i="72"/>
  <c r="V98" i="72"/>
  <c r="S98" i="72"/>
  <c r="P98" i="72"/>
  <c r="M98" i="72"/>
  <c r="J98" i="72"/>
  <c r="F98" i="72"/>
  <c r="E98" i="72"/>
  <c r="D98" i="72"/>
  <c r="V97" i="72"/>
  <c r="S97" i="72"/>
  <c r="P97" i="72"/>
  <c r="M97" i="72"/>
  <c r="J97" i="72"/>
  <c r="F97" i="72"/>
  <c r="E97" i="72"/>
  <c r="D97" i="72"/>
  <c r="V96" i="72"/>
  <c r="S96" i="72"/>
  <c r="P96" i="72"/>
  <c r="M96" i="72"/>
  <c r="J96" i="72"/>
  <c r="F96" i="72"/>
  <c r="E96" i="72"/>
  <c r="D96" i="72"/>
  <c r="V95" i="72"/>
  <c r="S95" i="72"/>
  <c r="P95" i="72"/>
  <c r="M95" i="72"/>
  <c r="J95" i="72"/>
  <c r="F95" i="72"/>
  <c r="E95" i="72"/>
  <c r="D95" i="72"/>
  <c r="V94" i="72"/>
  <c r="S94" i="72"/>
  <c r="P94" i="72"/>
  <c r="M94" i="72"/>
  <c r="J94" i="72"/>
  <c r="F94" i="72"/>
  <c r="E94" i="72"/>
  <c r="D94" i="72"/>
  <c r="V93" i="72"/>
  <c r="S93" i="72"/>
  <c r="P93" i="72"/>
  <c r="M93" i="72"/>
  <c r="J93" i="72"/>
  <c r="F93" i="72"/>
  <c r="E93" i="72"/>
  <c r="D93" i="72"/>
  <c r="V92" i="72"/>
  <c r="S92" i="72"/>
  <c r="P92" i="72"/>
  <c r="M92" i="72"/>
  <c r="J92" i="72"/>
  <c r="F92" i="72"/>
  <c r="E92" i="72"/>
  <c r="D92" i="72"/>
  <c r="V91" i="72"/>
  <c r="S91" i="72"/>
  <c r="P91" i="72"/>
  <c r="M91" i="72"/>
  <c r="J91" i="72"/>
  <c r="F91" i="72"/>
  <c r="E91" i="72"/>
  <c r="D91" i="72"/>
  <c r="V90" i="72"/>
  <c r="S90" i="72"/>
  <c r="P90" i="72"/>
  <c r="M90" i="72"/>
  <c r="J90" i="72"/>
  <c r="F90" i="72"/>
  <c r="E90" i="72"/>
  <c r="D90" i="72"/>
  <c r="V89" i="72"/>
  <c r="S89" i="72"/>
  <c r="P89" i="72"/>
  <c r="M89" i="72"/>
  <c r="J89" i="72"/>
  <c r="F89" i="72"/>
  <c r="E89" i="72"/>
  <c r="G89" i="72" s="1"/>
  <c r="D89" i="72"/>
  <c r="V88" i="72"/>
  <c r="S88" i="72"/>
  <c r="P88" i="72"/>
  <c r="M88" i="72"/>
  <c r="J88" i="72"/>
  <c r="F88" i="72"/>
  <c r="E88" i="72"/>
  <c r="D88" i="72"/>
  <c r="V87" i="72"/>
  <c r="S87" i="72"/>
  <c r="P87" i="72"/>
  <c r="M87" i="72"/>
  <c r="J87" i="72"/>
  <c r="F87" i="72"/>
  <c r="E87" i="72"/>
  <c r="G87" i="72" s="1"/>
  <c r="D87" i="72"/>
  <c r="S86" i="72"/>
  <c r="P86" i="72"/>
  <c r="M86" i="72"/>
  <c r="J86" i="72"/>
  <c r="F86" i="72"/>
  <c r="E86" i="72"/>
  <c r="D86" i="72"/>
  <c r="V85" i="72"/>
  <c r="S85" i="72"/>
  <c r="P85" i="72"/>
  <c r="M85" i="72"/>
  <c r="J85" i="72"/>
  <c r="F85" i="72"/>
  <c r="E85" i="72"/>
  <c r="G85" i="72" s="1"/>
  <c r="D85" i="72"/>
  <c r="V84" i="72"/>
  <c r="S84" i="72"/>
  <c r="P84" i="72"/>
  <c r="M84" i="72"/>
  <c r="J84" i="72"/>
  <c r="F84" i="72"/>
  <c r="E84" i="72"/>
  <c r="D84" i="72"/>
  <c r="V83" i="72"/>
  <c r="S83" i="72"/>
  <c r="P83" i="72"/>
  <c r="M83" i="72"/>
  <c r="J83" i="72"/>
  <c r="F83" i="72"/>
  <c r="E83" i="72"/>
  <c r="D83" i="72"/>
  <c r="V82" i="72"/>
  <c r="S82" i="72"/>
  <c r="P82" i="72"/>
  <c r="M82" i="72"/>
  <c r="J82" i="72"/>
  <c r="F82" i="72"/>
  <c r="E82" i="72"/>
  <c r="D82" i="72"/>
  <c r="V81" i="72"/>
  <c r="S81" i="72"/>
  <c r="P81" i="72"/>
  <c r="M81" i="72"/>
  <c r="J81" i="72"/>
  <c r="F81" i="72"/>
  <c r="E81" i="72"/>
  <c r="D81" i="72"/>
  <c r="V80" i="72"/>
  <c r="S80" i="72"/>
  <c r="P80" i="72"/>
  <c r="M80" i="72"/>
  <c r="J80" i="72"/>
  <c r="F80" i="72"/>
  <c r="E80" i="72"/>
  <c r="D80" i="72"/>
  <c r="V79" i="72"/>
  <c r="S79" i="72"/>
  <c r="P79" i="72"/>
  <c r="M79" i="72"/>
  <c r="J79" i="72"/>
  <c r="F79" i="72"/>
  <c r="E79" i="72"/>
  <c r="D79" i="72"/>
  <c r="V78" i="72"/>
  <c r="S78" i="72"/>
  <c r="P78" i="72"/>
  <c r="M78" i="72"/>
  <c r="J78" i="72"/>
  <c r="F78" i="72"/>
  <c r="E78" i="72"/>
  <c r="D78" i="72"/>
  <c r="V77" i="72"/>
  <c r="S77" i="72"/>
  <c r="P77" i="72"/>
  <c r="M77" i="72"/>
  <c r="J77" i="72"/>
  <c r="F77" i="72"/>
  <c r="E77" i="72"/>
  <c r="D77" i="72"/>
  <c r="V76" i="72"/>
  <c r="S76" i="72"/>
  <c r="P76" i="72"/>
  <c r="M76" i="72"/>
  <c r="J76" i="72"/>
  <c r="F76" i="72"/>
  <c r="E76" i="72"/>
  <c r="D76" i="72"/>
  <c r="V75" i="72"/>
  <c r="S75" i="72"/>
  <c r="P75" i="72"/>
  <c r="M75" i="72"/>
  <c r="J75" i="72"/>
  <c r="F75" i="72"/>
  <c r="E75" i="72"/>
  <c r="D75" i="72"/>
  <c r="V74" i="72"/>
  <c r="S74" i="72"/>
  <c r="P74" i="72"/>
  <c r="M74" i="72"/>
  <c r="J74" i="72"/>
  <c r="F74" i="72"/>
  <c r="E74" i="72"/>
  <c r="D74" i="72"/>
  <c r="V73" i="72"/>
  <c r="S73" i="72"/>
  <c r="P73" i="72"/>
  <c r="M73" i="72"/>
  <c r="J73" i="72"/>
  <c r="F73" i="72"/>
  <c r="E73" i="72"/>
  <c r="G73" i="72" s="1"/>
  <c r="D73" i="72"/>
  <c r="V72" i="72"/>
  <c r="S72" i="72"/>
  <c r="P72" i="72"/>
  <c r="M72" i="72"/>
  <c r="J72" i="72"/>
  <c r="F72" i="72"/>
  <c r="E72" i="72"/>
  <c r="D72" i="72"/>
  <c r="V71" i="72"/>
  <c r="S71" i="72"/>
  <c r="P71" i="72"/>
  <c r="M71" i="72"/>
  <c r="J71" i="72"/>
  <c r="F71" i="72"/>
  <c r="E71" i="72"/>
  <c r="G71" i="72" s="1"/>
  <c r="D71" i="72"/>
  <c r="V70" i="72"/>
  <c r="S70" i="72"/>
  <c r="P70" i="72"/>
  <c r="M70" i="72"/>
  <c r="J70" i="72"/>
  <c r="F70" i="72"/>
  <c r="E70" i="72"/>
  <c r="D70" i="72"/>
  <c r="V69" i="72"/>
  <c r="S69" i="72"/>
  <c r="P69" i="72"/>
  <c r="M69" i="72"/>
  <c r="J69" i="72"/>
  <c r="F69" i="72"/>
  <c r="E69" i="72"/>
  <c r="G69" i="72" s="1"/>
  <c r="D69" i="72"/>
  <c r="V68" i="72"/>
  <c r="S68" i="72"/>
  <c r="P68" i="72"/>
  <c r="M68" i="72"/>
  <c r="J68" i="72"/>
  <c r="F68" i="72"/>
  <c r="E68" i="72"/>
  <c r="D68" i="72"/>
  <c r="V67" i="72"/>
  <c r="S67" i="72"/>
  <c r="P67" i="72"/>
  <c r="M67" i="72"/>
  <c r="J67" i="72"/>
  <c r="F67" i="72"/>
  <c r="E67" i="72"/>
  <c r="G67" i="72" s="1"/>
  <c r="D67" i="72"/>
  <c r="V66" i="72"/>
  <c r="S66" i="72"/>
  <c r="P66" i="72"/>
  <c r="M66" i="72"/>
  <c r="J66" i="72"/>
  <c r="F66" i="72"/>
  <c r="E66" i="72"/>
  <c r="D66" i="72"/>
  <c r="V65" i="72"/>
  <c r="S65" i="72"/>
  <c r="P65" i="72"/>
  <c r="M65" i="72"/>
  <c r="J65" i="72"/>
  <c r="F65" i="72"/>
  <c r="E65" i="72"/>
  <c r="G65" i="72" s="1"/>
  <c r="D65" i="72"/>
  <c r="V64" i="72"/>
  <c r="S64" i="72"/>
  <c r="P64" i="72"/>
  <c r="M64" i="72"/>
  <c r="J64" i="72"/>
  <c r="F64" i="72"/>
  <c r="E64" i="72"/>
  <c r="D64" i="72"/>
  <c r="V63" i="72"/>
  <c r="S63" i="72"/>
  <c r="P63" i="72"/>
  <c r="M63" i="72"/>
  <c r="J63" i="72"/>
  <c r="F63" i="72"/>
  <c r="E63" i="72"/>
  <c r="D63" i="72"/>
  <c r="V62" i="72"/>
  <c r="S62" i="72"/>
  <c r="P62" i="72"/>
  <c r="M62" i="72"/>
  <c r="J62" i="72"/>
  <c r="F62" i="72"/>
  <c r="E62" i="72"/>
  <c r="D62" i="72"/>
  <c r="V61" i="72"/>
  <c r="S61" i="72"/>
  <c r="P61" i="72"/>
  <c r="M61" i="72"/>
  <c r="J61" i="72"/>
  <c r="F61" i="72"/>
  <c r="E61" i="72"/>
  <c r="G61" i="72" s="1"/>
  <c r="D61" i="72"/>
  <c r="V60" i="72"/>
  <c r="S60" i="72"/>
  <c r="P60" i="72"/>
  <c r="M60" i="72"/>
  <c r="J60" i="72"/>
  <c r="F60" i="72"/>
  <c r="E60" i="72"/>
  <c r="D60" i="72"/>
  <c r="V59" i="72"/>
  <c r="S59" i="72"/>
  <c r="P59" i="72"/>
  <c r="M59" i="72"/>
  <c r="J59" i="72"/>
  <c r="F59" i="72"/>
  <c r="E59" i="72"/>
  <c r="D59" i="72"/>
  <c r="V58" i="72"/>
  <c r="S58" i="72"/>
  <c r="P58" i="72"/>
  <c r="M58" i="72"/>
  <c r="J58" i="72"/>
  <c r="F58" i="72"/>
  <c r="E58" i="72"/>
  <c r="D58" i="72"/>
  <c r="V57" i="72"/>
  <c r="S57" i="72"/>
  <c r="P57" i="72"/>
  <c r="M57" i="72"/>
  <c r="J57" i="72"/>
  <c r="F57" i="72"/>
  <c r="E57" i="72"/>
  <c r="D57" i="72"/>
  <c r="V56" i="72"/>
  <c r="S56" i="72"/>
  <c r="P56" i="72"/>
  <c r="M56" i="72"/>
  <c r="J56" i="72"/>
  <c r="F56" i="72"/>
  <c r="E56" i="72"/>
  <c r="D56" i="72"/>
  <c r="V55" i="72"/>
  <c r="S55" i="72"/>
  <c r="P55" i="72"/>
  <c r="M55" i="72"/>
  <c r="J55" i="72"/>
  <c r="F55" i="72"/>
  <c r="E55" i="72"/>
  <c r="G55" i="72" s="1"/>
  <c r="D55" i="72"/>
  <c r="V54" i="72"/>
  <c r="S54" i="72"/>
  <c r="P54" i="72"/>
  <c r="M54" i="72"/>
  <c r="J54" i="72"/>
  <c r="F54" i="72"/>
  <c r="E54" i="72"/>
  <c r="D54" i="72"/>
  <c r="V53" i="72"/>
  <c r="S53" i="72"/>
  <c r="P53" i="72"/>
  <c r="M53" i="72"/>
  <c r="J53" i="72"/>
  <c r="F53" i="72"/>
  <c r="E53" i="72"/>
  <c r="D53" i="72"/>
  <c r="V52" i="72"/>
  <c r="S52" i="72"/>
  <c r="P52" i="72"/>
  <c r="M52" i="72"/>
  <c r="J52" i="72"/>
  <c r="F52" i="72"/>
  <c r="E52" i="72"/>
  <c r="D52" i="72"/>
  <c r="V51" i="72"/>
  <c r="S51" i="72"/>
  <c r="P51" i="72"/>
  <c r="M51" i="72"/>
  <c r="J51" i="72"/>
  <c r="F51" i="72"/>
  <c r="E51" i="72"/>
  <c r="D51" i="72"/>
  <c r="V50" i="72"/>
  <c r="S50" i="72"/>
  <c r="P50" i="72"/>
  <c r="M50" i="72"/>
  <c r="J50" i="72"/>
  <c r="F50" i="72"/>
  <c r="E50" i="72"/>
  <c r="D50" i="72"/>
  <c r="V49" i="72"/>
  <c r="S49" i="72"/>
  <c r="P49" i="72"/>
  <c r="M49" i="72"/>
  <c r="J49" i="72"/>
  <c r="F49" i="72"/>
  <c r="E49" i="72"/>
  <c r="G49" i="72" s="1"/>
  <c r="D49" i="72"/>
  <c r="V48" i="72"/>
  <c r="S48" i="72"/>
  <c r="P48" i="72"/>
  <c r="M48" i="72"/>
  <c r="J48" i="72"/>
  <c r="F48" i="72"/>
  <c r="E48" i="72"/>
  <c r="D48" i="72"/>
  <c r="V47" i="72"/>
  <c r="S47" i="72"/>
  <c r="P47" i="72"/>
  <c r="M47" i="72"/>
  <c r="J47" i="72"/>
  <c r="F47" i="72"/>
  <c r="E47" i="72"/>
  <c r="G47" i="72" s="1"/>
  <c r="D47" i="72"/>
  <c r="V46" i="72"/>
  <c r="S46" i="72"/>
  <c r="P46" i="72"/>
  <c r="M46" i="72"/>
  <c r="J46" i="72"/>
  <c r="F46" i="72"/>
  <c r="E46" i="72"/>
  <c r="D46" i="72"/>
  <c r="V45" i="72"/>
  <c r="S45" i="72"/>
  <c r="P45" i="72"/>
  <c r="M45" i="72"/>
  <c r="J45" i="72"/>
  <c r="F45" i="72"/>
  <c r="E45" i="72"/>
  <c r="D45" i="72"/>
  <c r="V44" i="72"/>
  <c r="S44" i="72"/>
  <c r="P44" i="72"/>
  <c r="M44" i="72"/>
  <c r="J44" i="72"/>
  <c r="F44" i="72"/>
  <c r="E44" i="72"/>
  <c r="D44" i="72"/>
  <c r="V43" i="72"/>
  <c r="S43" i="72"/>
  <c r="P43" i="72"/>
  <c r="M43" i="72"/>
  <c r="J43" i="72"/>
  <c r="F43" i="72"/>
  <c r="E43" i="72"/>
  <c r="G43" i="72" s="1"/>
  <c r="D43" i="72"/>
  <c r="V42" i="72"/>
  <c r="S42" i="72"/>
  <c r="P42" i="72"/>
  <c r="M42" i="72"/>
  <c r="J42" i="72"/>
  <c r="F42" i="72"/>
  <c r="E42" i="72"/>
  <c r="D42" i="72"/>
  <c r="V41" i="72"/>
  <c r="S41" i="72"/>
  <c r="P41" i="72"/>
  <c r="M41" i="72"/>
  <c r="J41" i="72"/>
  <c r="F41" i="72"/>
  <c r="E41" i="72"/>
  <c r="D41" i="72"/>
  <c r="V40" i="72"/>
  <c r="S40" i="72"/>
  <c r="P40" i="72"/>
  <c r="M40" i="72"/>
  <c r="J40" i="72"/>
  <c r="F40" i="72"/>
  <c r="E40" i="72"/>
  <c r="D40" i="72"/>
  <c r="V39" i="72"/>
  <c r="S39" i="72"/>
  <c r="P39" i="72"/>
  <c r="M39" i="72"/>
  <c r="J39" i="72"/>
  <c r="F39" i="72"/>
  <c r="E39" i="72"/>
  <c r="D39" i="72"/>
  <c r="V38" i="72"/>
  <c r="S38" i="72"/>
  <c r="P38" i="72"/>
  <c r="M38" i="72"/>
  <c r="J38" i="72"/>
  <c r="F38" i="72"/>
  <c r="E38" i="72"/>
  <c r="D38" i="72"/>
  <c r="V37" i="72"/>
  <c r="S37" i="72"/>
  <c r="P37" i="72"/>
  <c r="M37" i="72"/>
  <c r="J37" i="72"/>
  <c r="F37" i="72"/>
  <c r="E37" i="72"/>
  <c r="D37" i="72"/>
  <c r="V36" i="72"/>
  <c r="S36" i="72"/>
  <c r="P36" i="72"/>
  <c r="M36" i="72"/>
  <c r="J36" i="72"/>
  <c r="F36" i="72"/>
  <c r="E36" i="72"/>
  <c r="G36" i="72" s="1"/>
  <c r="D36" i="72"/>
  <c r="V35" i="72"/>
  <c r="S35" i="72"/>
  <c r="P35" i="72"/>
  <c r="M35" i="72"/>
  <c r="J35" i="72"/>
  <c r="F35" i="72"/>
  <c r="E35" i="72"/>
  <c r="D35" i="72"/>
  <c r="V34" i="72"/>
  <c r="S34" i="72"/>
  <c r="P34" i="72"/>
  <c r="M34" i="72"/>
  <c r="J34" i="72"/>
  <c r="F34" i="72"/>
  <c r="E34" i="72"/>
  <c r="D34" i="72"/>
  <c r="V33" i="72"/>
  <c r="S33" i="72"/>
  <c r="P33" i="72"/>
  <c r="M33" i="72"/>
  <c r="J33" i="72"/>
  <c r="F33" i="72"/>
  <c r="E33" i="72"/>
  <c r="D33" i="72"/>
  <c r="V32" i="72"/>
  <c r="S32" i="72"/>
  <c r="P32" i="72"/>
  <c r="M32" i="72"/>
  <c r="J32" i="72"/>
  <c r="F32" i="72"/>
  <c r="E32" i="72"/>
  <c r="D32" i="72"/>
  <c r="V31" i="72"/>
  <c r="S31" i="72"/>
  <c r="P31" i="72"/>
  <c r="M31" i="72"/>
  <c r="J31" i="72"/>
  <c r="F31" i="72"/>
  <c r="E31" i="72"/>
  <c r="D31" i="72"/>
  <c r="V30" i="72"/>
  <c r="S30" i="72"/>
  <c r="P30" i="72"/>
  <c r="M30" i="72"/>
  <c r="J30" i="72"/>
  <c r="F30" i="72"/>
  <c r="E30" i="72"/>
  <c r="D30" i="72"/>
  <c r="V29" i="72"/>
  <c r="S29" i="72"/>
  <c r="P29" i="72"/>
  <c r="M29" i="72"/>
  <c r="J29" i="72"/>
  <c r="F29" i="72"/>
  <c r="E29" i="72"/>
  <c r="D29" i="72"/>
  <c r="V28" i="72"/>
  <c r="S28" i="72"/>
  <c r="P28" i="72"/>
  <c r="M28" i="72"/>
  <c r="J28" i="72"/>
  <c r="F28" i="72"/>
  <c r="E28" i="72"/>
  <c r="D28" i="72"/>
  <c r="V27" i="72"/>
  <c r="S27" i="72"/>
  <c r="P27" i="72"/>
  <c r="M27" i="72"/>
  <c r="J27" i="72"/>
  <c r="F27" i="72"/>
  <c r="E27" i="72"/>
  <c r="D27" i="72"/>
  <c r="V26" i="72"/>
  <c r="S26" i="72"/>
  <c r="P26" i="72"/>
  <c r="M26" i="72"/>
  <c r="J26" i="72"/>
  <c r="F26" i="72"/>
  <c r="E26" i="72"/>
  <c r="D26" i="72"/>
  <c r="V25" i="72"/>
  <c r="S25" i="72"/>
  <c r="P25" i="72"/>
  <c r="M25" i="72"/>
  <c r="J25" i="72"/>
  <c r="F25" i="72"/>
  <c r="E25" i="72"/>
  <c r="D25" i="72"/>
  <c r="V24" i="72"/>
  <c r="S24" i="72"/>
  <c r="P24" i="72"/>
  <c r="M24" i="72"/>
  <c r="J24" i="72"/>
  <c r="F24" i="72"/>
  <c r="E24" i="72"/>
  <c r="D24" i="72"/>
  <c r="V23" i="72"/>
  <c r="S23" i="72"/>
  <c r="P23" i="72"/>
  <c r="M23" i="72"/>
  <c r="J23" i="72"/>
  <c r="F23" i="72"/>
  <c r="E23" i="72"/>
  <c r="D23" i="72"/>
  <c r="V22" i="72"/>
  <c r="S22" i="72"/>
  <c r="P22" i="72"/>
  <c r="M22" i="72"/>
  <c r="J22" i="72"/>
  <c r="F22" i="72"/>
  <c r="E22" i="72"/>
  <c r="D22" i="72"/>
  <c r="V21" i="72"/>
  <c r="S21" i="72"/>
  <c r="P21" i="72"/>
  <c r="M21" i="72"/>
  <c r="J21" i="72"/>
  <c r="F21" i="72"/>
  <c r="E21" i="72"/>
  <c r="D21" i="72"/>
  <c r="V20" i="72"/>
  <c r="S20" i="72"/>
  <c r="P20" i="72"/>
  <c r="M20" i="72"/>
  <c r="J20" i="72"/>
  <c r="F20" i="72"/>
  <c r="E20" i="72"/>
  <c r="D20" i="72"/>
  <c r="V19" i="72"/>
  <c r="S19" i="72"/>
  <c r="P19" i="72"/>
  <c r="M19" i="72"/>
  <c r="J19" i="72"/>
  <c r="F19" i="72"/>
  <c r="E19" i="72"/>
  <c r="D19" i="72"/>
  <c r="V18" i="72"/>
  <c r="S18" i="72"/>
  <c r="P18" i="72"/>
  <c r="M18" i="72"/>
  <c r="J18" i="72"/>
  <c r="F18" i="72"/>
  <c r="E18" i="72"/>
  <c r="D18" i="72"/>
  <c r="V17" i="72"/>
  <c r="S17" i="72"/>
  <c r="P17" i="72"/>
  <c r="M17" i="72"/>
  <c r="J17" i="72"/>
  <c r="F17" i="72"/>
  <c r="E17" i="72"/>
  <c r="D17" i="72"/>
  <c r="V16" i="72"/>
  <c r="S16" i="72"/>
  <c r="P16" i="72"/>
  <c r="M16" i="72"/>
  <c r="J16" i="72"/>
  <c r="F16" i="72"/>
  <c r="E16" i="72"/>
  <c r="D16" i="72"/>
  <c r="V15" i="72"/>
  <c r="S15" i="72"/>
  <c r="P15" i="72"/>
  <c r="M15" i="72"/>
  <c r="J15" i="72"/>
  <c r="F15" i="72"/>
  <c r="E15" i="72"/>
  <c r="D15" i="72"/>
  <c r="V14" i="72"/>
  <c r="S14" i="72"/>
  <c r="P14" i="72"/>
  <c r="M14" i="72"/>
  <c r="J14" i="72"/>
  <c r="F14" i="72"/>
  <c r="E14" i="72"/>
  <c r="D14" i="72"/>
  <c r="V13" i="72"/>
  <c r="S13" i="72"/>
  <c r="P13" i="72"/>
  <c r="M13" i="72"/>
  <c r="J13" i="72"/>
  <c r="F13" i="72"/>
  <c r="E13" i="72"/>
  <c r="D13" i="72"/>
  <c r="V12" i="72"/>
  <c r="S12" i="72"/>
  <c r="P12" i="72"/>
  <c r="M12" i="72"/>
  <c r="J12" i="72"/>
  <c r="F12" i="72"/>
  <c r="E12" i="72"/>
  <c r="D12" i="72"/>
  <c r="V11" i="72"/>
  <c r="S11" i="72"/>
  <c r="P11" i="72"/>
  <c r="M11" i="72"/>
  <c r="J11" i="72"/>
  <c r="F11" i="72"/>
  <c r="E11" i="72"/>
  <c r="D11" i="72"/>
  <c r="V10" i="72"/>
  <c r="S10" i="72"/>
  <c r="P10" i="72"/>
  <c r="M10" i="72"/>
  <c r="J10" i="72"/>
  <c r="F10" i="72"/>
  <c r="E10" i="72"/>
  <c r="D10" i="72"/>
  <c r="V9" i="72"/>
  <c r="S9" i="72"/>
  <c r="P9" i="72"/>
  <c r="M9" i="72"/>
  <c r="J9" i="72"/>
  <c r="F9" i="72"/>
  <c r="E9" i="72"/>
  <c r="D9" i="72"/>
  <c r="V8" i="72"/>
  <c r="S8" i="72"/>
  <c r="P8" i="72"/>
  <c r="M8" i="72"/>
  <c r="J8" i="72"/>
  <c r="F8" i="72"/>
  <c r="E8" i="72"/>
  <c r="D8" i="72"/>
  <c r="G77" i="72" l="1"/>
  <c r="G163" i="72"/>
  <c r="G167" i="72"/>
  <c r="G169" i="72"/>
  <c r="W169" i="72" s="1"/>
  <c r="G14" i="72"/>
  <c r="G143" i="72"/>
  <c r="G145" i="72"/>
  <c r="W145" i="72" s="1"/>
  <c r="G22" i="72"/>
  <c r="W22" i="72" s="1"/>
  <c r="G23" i="72"/>
  <c r="W23" i="72" s="1"/>
  <c r="G24" i="72"/>
  <c r="G38" i="72"/>
  <c r="G146" i="72"/>
  <c r="G147" i="72"/>
  <c r="G154" i="72"/>
  <c r="W154" i="72" s="1"/>
  <c r="G155" i="72"/>
  <c r="W155" i="72" s="1"/>
  <c r="G175" i="72"/>
  <c r="W175" i="72" s="1"/>
  <c r="G29" i="72"/>
  <c r="G30" i="72"/>
  <c r="W30" i="72" s="1"/>
  <c r="G137" i="72"/>
  <c r="G12" i="72"/>
  <c r="W12" i="72" s="1"/>
  <c r="G20" i="72"/>
  <c r="G34" i="72"/>
  <c r="W34" i="72" s="1"/>
  <c r="G37" i="72"/>
  <c r="W37" i="72" s="1"/>
  <c r="G156" i="72"/>
  <c r="W156" i="72" s="1"/>
  <c r="G157" i="72"/>
  <c r="W157" i="72" s="1"/>
  <c r="G159" i="72"/>
  <c r="G170" i="72"/>
  <c r="G172" i="72"/>
  <c r="W172" i="72" s="1"/>
  <c r="G173" i="72"/>
  <c r="W173" i="72" s="1"/>
  <c r="G174" i="72"/>
  <c r="G31" i="72"/>
  <c r="W31" i="72" s="1"/>
  <c r="G39" i="72"/>
  <c r="W39" i="72" s="1"/>
  <c r="G40" i="72"/>
  <c r="W40" i="72" s="1"/>
  <c r="G111" i="72"/>
  <c r="W111" i="72" s="1"/>
  <c r="G126" i="72"/>
  <c r="G128" i="72"/>
  <c r="W128" i="72" s="1"/>
  <c r="G130" i="72"/>
  <c r="W130" i="72" s="1"/>
  <c r="G131" i="72"/>
  <c r="G132" i="72"/>
  <c r="G134" i="72"/>
  <c r="W134" i="72" s="1"/>
  <c r="G135" i="72"/>
  <c r="W135" i="72" s="1"/>
  <c r="G136" i="72"/>
  <c r="G176" i="72"/>
  <c r="W176" i="72" s="1"/>
  <c r="G178" i="72"/>
  <c r="W178" i="72" s="1"/>
  <c r="G180" i="72"/>
  <c r="G181" i="72"/>
  <c r="W181" i="72" s="1"/>
  <c r="G182" i="72"/>
  <c r="W182" i="72" s="1"/>
  <c r="G184" i="72"/>
  <c r="W184" i="72" s="1"/>
  <c r="G185" i="72"/>
  <c r="G186" i="72"/>
  <c r="G32" i="72"/>
  <c r="G8" i="72"/>
  <c r="W8" i="72" s="1"/>
  <c r="G13" i="72"/>
  <c r="G15" i="72"/>
  <c r="W15" i="72" s="1"/>
  <c r="G16" i="72"/>
  <c r="G21" i="72"/>
  <c r="W21" i="72" s="1"/>
  <c r="G28" i="72"/>
  <c r="G138" i="72"/>
  <c r="W138" i="72" s="1"/>
  <c r="G139" i="72"/>
  <c r="W139" i="72" s="1"/>
  <c r="G144" i="72"/>
  <c r="W144" i="72" s="1"/>
  <c r="G149" i="72"/>
  <c r="G153" i="72"/>
  <c r="W153" i="72" s="1"/>
  <c r="W14" i="72"/>
  <c r="G18" i="72"/>
  <c r="W18" i="72" s="1"/>
  <c r="W36" i="72"/>
  <c r="S187" i="72"/>
  <c r="G9" i="72"/>
  <c r="W9" i="72" s="1"/>
  <c r="G10" i="72"/>
  <c r="W10" i="72" s="1"/>
  <c r="W20" i="72"/>
  <c r="G25" i="72"/>
  <c r="W25" i="72" s="1"/>
  <c r="G26" i="72"/>
  <c r="W26" i="72" s="1"/>
  <c r="W125" i="72"/>
  <c r="G151" i="72"/>
  <c r="W151" i="72" s="1"/>
  <c r="W143" i="72"/>
  <c r="G17" i="72"/>
  <c r="W17" i="72" s="1"/>
  <c r="W28" i="72"/>
  <c r="G141" i="72"/>
  <c r="W141" i="72" s="1"/>
  <c r="G33" i="72"/>
  <c r="W33" i="72" s="1"/>
  <c r="W38" i="72"/>
  <c r="G41" i="72"/>
  <c r="G44" i="72"/>
  <c r="W44" i="72" s="1"/>
  <c r="G50" i="72"/>
  <c r="W50" i="72" s="1"/>
  <c r="G54" i="72"/>
  <c r="W54" i="72" s="1"/>
  <c r="G59" i="72"/>
  <c r="W59" i="72" s="1"/>
  <c r="G60" i="72"/>
  <c r="W60" i="72" s="1"/>
  <c r="G63" i="72"/>
  <c r="W63" i="72" s="1"/>
  <c r="G70" i="72"/>
  <c r="W70" i="72" s="1"/>
  <c r="G72" i="72"/>
  <c r="W72" i="72" s="1"/>
  <c r="G75" i="72"/>
  <c r="W75" i="72" s="1"/>
  <c r="G78" i="72"/>
  <c r="G86" i="72"/>
  <c r="W86" i="72" s="1"/>
  <c r="W187" i="72" s="1"/>
  <c r="G88" i="72"/>
  <c r="W88" i="72" s="1"/>
  <c r="G92" i="72"/>
  <c r="W92" i="72" s="1"/>
  <c r="G94" i="72"/>
  <c r="W94" i="72" s="1"/>
  <c r="G95" i="72"/>
  <c r="W95" i="72" s="1"/>
  <c r="G98" i="72"/>
  <c r="W98" i="72" s="1"/>
  <c r="G99" i="72"/>
  <c r="W99" i="72" s="1"/>
  <c r="G102" i="72"/>
  <c r="W102" i="72" s="1"/>
  <c r="G106" i="72"/>
  <c r="W106" i="72" s="1"/>
  <c r="G140" i="72"/>
  <c r="W140" i="72" s="1"/>
  <c r="G148" i="72"/>
  <c r="W148" i="72" s="1"/>
  <c r="G150" i="72"/>
  <c r="W150" i="72" s="1"/>
  <c r="G158" i="72"/>
  <c r="W158" i="72" s="1"/>
  <c r="D187" i="72"/>
  <c r="J187" i="72"/>
  <c r="V187" i="72"/>
  <c r="G11" i="72"/>
  <c r="W11" i="72" s="1"/>
  <c r="W16" i="72"/>
  <c r="G19" i="72"/>
  <c r="W19" i="72" s="1"/>
  <c r="W24" i="72"/>
  <c r="G27" i="72"/>
  <c r="W27" i="72" s="1"/>
  <c r="W32" i="72"/>
  <c r="G35" i="72"/>
  <c r="W35" i="72" s="1"/>
  <c r="G112" i="72"/>
  <c r="W112" i="72" s="1"/>
  <c r="G114" i="72"/>
  <c r="G115" i="72"/>
  <c r="W115" i="72" s="1"/>
  <c r="G116" i="72"/>
  <c r="W116" i="72" s="1"/>
  <c r="G117" i="72"/>
  <c r="W117" i="72" s="1"/>
  <c r="G118" i="72"/>
  <c r="G120" i="72"/>
  <c r="W120" i="72" s="1"/>
  <c r="G122" i="72"/>
  <c r="W122" i="72" s="1"/>
  <c r="G124" i="72"/>
  <c r="W124" i="72" s="1"/>
  <c r="G127" i="72"/>
  <c r="G129" i="72"/>
  <c r="W129" i="72" s="1"/>
  <c r="G133" i="72"/>
  <c r="G142" i="72"/>
  <c r="W142" i="72" s="1"/>
  <c r="W147" i="72"/>
  <c r="G152" i="72"/>
  <c r="W152" i="72" s="1"/>
  <c r="G160" i="72"/>
  <c r="G161" i="72"/>
  <c r="W161" i="72" s="1"/>
  <c r="G162" i="72"/>
  <c r="W162" i="72" s="1"/>
  <c r="G164" i="72"/>
  <c r="W164" i="72" s="1"/>
  <c r="G165" i="72"/>
  <c r="W165" i="72" s="1"/>
  <c r="G166" i="72"/>
  <c r="W166" i="72" s="1"/>
  <c r="G168" i="72"/>
  <c r="W168" i="72" s="1"/>
  <c r="G171" i="72"/>
  <c r="W171" i="72" s="1"/>
  <c r="W180" i="72"/>
  <c r="W185" i="72"/>
  <c r="W186" i="72"/>
  <c r="G42" i="72"/>
  <c r="W42" i="72" s="1"/>
  <c r="G46" i="72"/>
  <c r="W46" i="72" s="1"/>
  <c r="G48" i="72"/>
  <c r="W48" i="72" s="1"/>
  <c r="G51" i="72"/>
  <c r="W51" i="72" s="1"/>
  <c r="G53" i="72"/>
  <c r="W53" i="72" s="1"/>
  <c r="G56" i="72"/>
  <c r="W56" i="72" s="1"/>
  <c r="G58" i="72"/>
  <c r="W58" i="72" s="1"/>
  <c r="G62" i="72"/>
  <c r="W62" i="72" s="1"/>
  <c r="G64" i="72"/>
  <c r="W64" i="72" s="1"/>
  <c r="G68" i="72"/>
  <c r="W68" i="72" s="1"/>
  <c r="G76" i="72"/>
  <c r="W76" i="72" s="1"/>
  <c r="G79" i="72"/>
  <c r="W79" i="72" s="1"/>
  <c r="G80" i="72"/>
  <c r="W80" i="72" s="1"/>
  <c r="G82" i="72"/>
  <c r="W82" i="72" s="1"/>
  <c r="G83" i="72"/>
  <c r="W83" i="72" s="1"/>
  <c r="G84" i="72"/>
  <c r="W84" i="72" s="1"/>
  <c r="G90" i="72"/>
  <c r="W90" i="72" s="1"/>
  <c r="G91" i="72"/>
  <c r="W91" i="72" s="1"/>
  <c r="G93" i="72"/>
  <c r="G96" i="72"/>
  <c r="W96" i="72" s="1"/>
  <c r="G97" i="72"/>
  <c r="W97" i="72" s="1"/>
  <c r="G101" i="72"/>
  <c r="W101" i="72" s="1"/>
  <c r="G103" i="72"/>
  <c r="W103" i="72" s="1"/>
  <c r="G104" i="72"/>
  <c r="W104" i="72" s="1"/>
  <c r="G108" i="72"/>
  <c r="W108" i="72" s="1"/>
  <c r="G110" i="72"/>
  <c r="W110" i="72" s="1"/>
  <c r="W137" i="72"/>
  <c r="W13" i="72"/>
  <c r="W29" i="72"/>
  <c r="W159" i="72"/>
  <c r="G177" i="72"/>
  <c r="W177" i="72" s="1"/>
  <c r="G179" i="72"/>
  <c r="W179" i="72" s="1"/>
  <c r="G183" i="72"/>
  <c r="W183" i="72" s="1"/>
  <c r="G45" i="72"/>
  <c r="W45" i="72" s="1"/>
  <c r="G52" i="72"/>
  <c r="W52" i="72" s="1"/>
  <c r="G57" i="72"/>
  <c r="W57" i="72" s="1"/>
  <c r="G66" i="72"/>
  <c r="W66" i="72" s="1"/>
  <c r="G74" i="72"/>
  <c r="W74" i="72" s="1"/>
  <c r="G81" i="72"/>
  <c r="W81" i="72" s="1"/>
  <c r="G100" i="72"/>
  <c r="E187" i="72"/>
  <c r="M187" i="72"/>
  <c r="F187" i="72"/>
  <c r="P187" i="72"/>
  <c r="W41" i="72"/>
  <c r="W43" i="72"/>
  <c r="W47" i="72"/>
  <c r="W49" i="72"/>
  <c r="W55" i="72"/>
  <c r="W61" i="72"/>
  <c r="W65" i="72"/>
  <c r="W67" i="72"/>
  <c r="W69" i="72"/>
  <c r="W71" i="72"/>
  <c r="W73" i="72"/>
  <c r="W77" i="72"/>
  <c r="W78" i="72"/>
  <c r="W85" i="72"/>
  <c r="W87" i="72"/>
  <c r="W89" i="72"/>
  <c r="W93" i="72"/>
  <c r="W100" i="72"/>
  <c r="W113" i="72"/>
  <c r="W114" i="72"/>
  <c r="W118" i="72"/>
  <c r="W119" i="72"/>
  <c r="W121" i="72"/>
  <c r="W123" i="72"/>
  <c r="W146" i="72"/>
  <c r="W160" i="72"/>
  <c r="W163" i="72"/>
  <c r="W167" i="72"/>
  <c r="W126" i="72"/>
  <c r="W127" i="72"/>
  <c r="W131" i="72"/>
  <c r="W132" i="72"/>
  <c r="W133" i="72"/>
  <c r="W136" i="72"/>
  <c r="W174" i="72"/>
  <c r="W105" i="72"/>
  <c r="W107" i="72"/>
  <c r="W109" i="72"/>
  <c r="W149" i="72"/>
  <c r="W170" i="72"/>
  <c r="G187" i="72" l="1"/>
  <c r="P186" i="41" l="1"/>
  <c r="O186" i="41"/>
  <c r="M186" i="41"/>
  <c r="L186" i="41"/>
  <c r="J186" i="41"/>
  <c r="I186" i="41"/>
  <c r="G186" i="41"/>
  <c r="F186" i="41"/>
  <c r="E186" i="41"/>
  <c r="D186" i="41"/>
  <c r="C186" i="41"/>
  <c r="H185" i="41"/>
  <c r="B185" i="41"/>
  <c r="H184" i="41"/>
  <c r="B184" i="41"/>
  <c r="H183" i="41"/>
  <c r="B183" i="41"/>
  <c r="H182" i="41"/>
  <c r="B182" i="41"/>
  <c r="H181" i="41"/>
  <c r="B181" i="41"/>
  <c r="H180" i="41"/>
  <c r="B180" i="41"/>
  <c r="H179" i="41"/>
  <c r="B179" i="41"/>
  <c r="H178" i="41"/>
  <c r="B178" i="41"/>
  <c r="H177" i="41"/>
  <c r="B177" i="41"/>
  <c r="H176" i="41"/>
  <c r="B176" i="41"/>
  <c r="H175" i="41"/>
  <c r="B175" i="41"/>
  <c r="H174" i="41"/>
  <c r="B174" i="41"/>
  <c r="H173" i="41"/>
  <c r="B173" i="41"/>
  <c r="H172" i="41"/>
  <c r="B172" i="41"/>
  <c r="H171" i="41"/>
  <c r="B171" i="41"/>
  <c r="H170" i="41"/>
  <c r="B170" i="41"/>
  <c r="H169" i="41"/>
  <c r="B169" i="41"/>
  <c r="H168" i="41"/>
  <c r="B168" i="41"/>
  <c r="H167" i="41"/>
  <c r="B167" i="41"/>
  <c r="H166" i="41"/>
  <c r="B166" i="41"/>
  <c r="H165" i="41"/>
  <c r="B165" i="41"/>
  <c r="H164" i="41"/>
  <c r="B164" i="41"/>
  <c r="H163" i="41"/>
  <c r="B163" i="41"/>
  <c r="H162" i="41"/>
  <c r="B162" i="41"/>
  <c r="H161" i="41"/>
  <c r="B161" i="41"/>
  <c r="H160" i="41"/>
  <c r="B160" i="41"/>
  <c r="H159" i="41"/>
  <c r="B159" i="41"/>
  <c r="H158" i="41"/>
  <c r="B158" i="41"/>
  <c r="H157" i="41"/>
  <c r="B157" i="41"/>
  <c r="H156" i="41"/>
  <c r="B156" i="41"/>
  <c r="H155" i="41"/>
  <c r="B155" i="41"/>
  <c r="H154" i="41"/>
  <c r="B154" i="41"/>
  <c r="H153" i="41"/>
  <c r="B153" i="41"/>
  <c r="H152" i="41"/>
  <c r="B152" i="41"/>
  <c r="H151" i="41"/>
  <c r="B151" i="41"/>
  <c r="H150" i="41"/>
  <c r="B150" i="41"/>
  <c r="H149" i="41"/>
  <c r="B149" i="41"/>
  <c r="H148" i="41"/>
  <c r="B148" i="41"/>
  <c r="H147" i="41"/>
  <c r="B147" i="41"/>
  <c r="H146" i="41"/>
  <c r="B146" i="41"/>
  <c r="H145" i="41"/>
  <c r="B145" i="41"/>
  <c r="H144" i="41"/>
  <c r="B144" i="41"/>
  <c r="H143" i="41"/>
  <c r="B143" i="41"/>
  <c r="H142" i="41"/>
  <c r="B142" i="41"/>
  <c r="H141" i="41"/>
  <c r="B141" i="41"/>
  <c r="H140" i="41"/>
  <c r="B140" i="41"/>
  <c r="H139" i="41"/>
  <c r="B139" i="41"/>
  <c r="H138" i="41"/>
  <c r="B138" i="41"/>
  <c r="H137" i="41"/>
  <c r="B137" i="41"/>
  <c r="H136" i="41"/>
  <c r="B136" i="41"/>
  <c r="H135" i="41"/>
  <c r="B135" i="41"/>
  <c r="H134" i="41"/>
  <c r="B134" i="41"/>
  <c r="H133" i="41"/>
  <c r="B133" i="41"/>
  <c r="H132" i="41"/>
  <c r="B132" i="41"/>
  <c r="H131" i="41"/>
  <c r="B131" i="41"/>
  <c r="H130" i="41"/>
  <c r="B130" i="41"/>
  <c r="H129" i="41"/>
  <c r="B129" i="41"/>
  <c r="H128" i="41"/>
  <c r="B128" i="41"/>
  <c r="H127" i="41"/>
  <c r="B127" i="41"/>
  <c r="H126" i="41"/>
  <c r="B126" i="41"/>
  <c r="H125" i="41"/>
  <c r="B125" i="41"/>
  <c r="H124" i="41"/>
  <c r="B124" i="41"/>
  <c r="H123" i="41"/>
  <c r="B123" i="41"/>
  <c r="H122" i="41"/>
  <c r="B122" i="41"/>
  <c r="H121" i="41"/>
  <c r="B121" i="41"/>
  <c r="H120" i="41"/>
  <c r="B120" i="41"/>
  <c r="H119" i="41"/>
  <c r="B119" i="41"/>
  <c r="H118" i="41"/>
  <c r="B118" i="41"/>
  <c r="H117" i="41"/>
  <c r="B117" i="41"/>
  <c r="H116" i="41"/>
  <c r="B116" i="41"/>
  <c r="H115" i="41"/>
  <c r="B115" i="41"/>
  <c r="H114" i="41"/>
  <c r="B114" i="41"/>
  <c r="H113" i="41"/>
  <c r="B113" i="41"/>
  <c r="H112" i="41"/>
  <c r="B112" i="41"/>
  <c r="H111" i="41"/>
  <c r="B111" i="41"/>
  <c r="H110" i="41"/>
  <c r="B110" i="41"/>
  <c r="H109" i="41"/>
  <c r="B109" i="41"/>
  <c r="H108" i="41"/>
  <c r="B108" i="41"/>
  <c r="H107" i="41"/>
  <c r="B107" i="41"/>
  <c r="H106" i="41"/>
  <c r="B106" i="41"/>
  <c r="H105" i="41"/>
  <c r="B105" i="41"/>
  <c r="H104" i="41"/>
  <c r="B104" i="41"/>
  <c r="H103" i="41"/>
  <c r="B103" i="41"/>
  <c r="H102" i="41"/>
  <c r="B102" i="41"/>
  <c r="H101" i="41"/>
  <c r="B101" i="41"/>
  <c r="H100" i="41"/>
  <c r="B100" i="41"/>
  <c r="H99" i="41"/>
  <c r="B99" i="41"/>
  <c r="H98" i="41"/>
  <c r="B98" i="41"/>
  <c r="H97" i="41"/>
  <c r="B97" i="41"/>
  <c r="H96" i="41"/>
  <c r="B96" i="41"/>
  <c r="H95" i="41"/>
  <c r="B95" i="41"/>
  <c r="H94" i="41"/>
  <c r="B94" i="41"/>
  <c r="H93" i="41"/>
  <c r="B93" i="41"/>
  <c r="H92" i="41"/>
  <c r="B92" i="41"/>
  <c r="H91" i="41"/>
  <c r="B91" i="41"/>
  <c r="H90" i="41"/>
  <c r="B90" i="41"/>
  <c r="H89" i="41"/>
  <c r="B89" i="41"/>
  <c r="H88" i="41"/>
  <c r="B88" i="41"/>
  <c r="H87" i="41"/>
  <c r="B87" i="41"/>
  <c r="H86" i="41"/>
  <c r="B86" i="41"/>
  <c r="H85" i="41"/>
  <c r="B85" i="41"/>
  <c r="H84" i="41"/>
  <c r="B84" i="41"/>
  <c r="H83" i="41"/>
  <c r="B83" i="41"/>
  <c r="H82" i="41"/>
  <c r="B82" i="41"/>
  <c r="H81" i="41"/>
  <c r="B81" i="41"/>
  <c r="H80" i="41"/>
  <c r="B80" i="41"/>
  <c r="H79" i="41"/>
  <c r="B79" i="41"/>
  <c r="H78" i="41"/>
  <c r="B78" i="41"/>
  <c r="H77" i="41"/>
  <c r="B77" i="41"/>
  <c r="H76" i="41"/>
  <c r="B76" i="41"/>
  <c r="H75" i="41"/>
  <c r="B75" i="41"/>
  <c r="H74" i="41"/>
  <c r="B74" i="41"/>
  <c r="H73" i="41"/>
  <c r="B73" i="41"/>
  <c r="H72" i="41"/>
  <c r="B72" i="41"/>
  <c r="H71" i="41"/>
  <c r="B71" i="41"/>
  <c r="H70" i="41"/>
  <c r="B70" i="41"/>
  <c r="H69" i="41"/>
  <c r="B69" i="41"/>
  <c r="H68" i="41"/>
  <c r="B68" i="41"/>
  <c r="H67" i="41"/>
  <c r="B67" i="41"/>
  <c r="H66" i="41"/>
  <c r="B66" i="41"/>
  <c r="H65" i="41"/>
  <c r="B65" i="41"/>
  <c r="H64" i="41"/>
  <c r="B64" i="41"/>
  <c r="H63" i="41"/>
  <c r="B63" i="41"/>
  <c r="H62" i="41"/>
  <c r="B62" i="41"/>
  <c r="H61" i="41"/>
  <c r="B61" i="41"/>
  <c r="H60" i="41"/>
  <c r="B60" i="41"/>
  <c r="H59" i="41"/>
  <c r="B59" i="41"/>
  <c r="H58" i="41"/>
  <c r="B58" i="41"/>
  <c r="H57" i="41"/>
  <c r="B57" i="41"/>
  <c r="H56" i="41"/>
  <c r="B56" i="41"/>
  <c r="H55" i="41"/>
  <c r="B55" i="41"/>
  <c r="H54" i="41"/>
  <c r="B54" i="41"/>
  <c r="H53" i="41"/>
  <c r="B53" i="41"/>
  <c r="H52" i="41"/>
  <c r="B52" i="41"/>
  <c r="H51" i="41"/>
  <c r="B51" i="41"/>
  <c r="H50" i="41"/>
  <c r="B50" i="41"/>
  <c r="H49" i="41"/>
  <c r="B49" i="41"/>
  <c r="H48" i="41"/>
  <c r="B48" i="41"/>
  <c r="H47" i="41"/>
  <c r="B47" i="41"/>
  <c r="H46" i="41"/>
  <c r="B46" i="41"/>
  <c r="H45" i="41"/>
  <c r="B45" i="41"/>
  <c r="H44" i="41"/>
  <c r="B44" i="41"/>
  <c r="H43" i="41"/>
  <c r="B43" i="41"/>
  <c r="H42" i="41"/>
  <c r="B42" i="41"/>
  <c r="H41" i="41"/>
  <c r="B41" i="41"/>
  <c r="H40" i="41"/>
  <c r="B40" i="41"/>
  <c r="H39" i="41"/>
  <c r="B39" i="41"/>
  <c r="H38" i="41"/>
  <c r="B38" i="41"/>
  <c r="H37" i="41"/>
  <c r="B37" i="41"/>
  <c r="H36" i="41"/>
  <c r="B36" i="41"/>
  <c r="H35" i="41"/>
  <c r="B35" i="41"/>
  <c r="H34" i="41"/>
  <c r="B34" i="41"/>
  <c r="H33" i="41"/>
  <c r="B33" i="41"/>
  <c r="H32" i="41"/>
  <c r="B32" i="41"/>
  <c r="H31" i="41"/>
  <c r="B31" i="41"/>
  <c r="H30" i="41"/>
  <c r="B30" i="41"/>
  <c r="H29" i="41"/>
  <c r="B29" i="41"/>
  <c r="H28" i="41"/>
  <c r="B28" i="41"/>
  <c r="H27" i="41"/>
  <c r="B27" i="41"/>
  <c r="H26" i="41"/>
  <c r="B26" i="41"/>
  <c r="H25" i="41"/>
  <c r="B25" i="41"/>
  <c r="H24" i="41"/>
  <c r="B24" i="41"/>
  <c r="H23" i="41"/>
  <c r="B23" i="41"/>
  <c r="H22" i="41"/>
  <c r="B22" i="41"/>
  <c r="H21" i="41"/>
  <c r="B21" i="41"/>
  <c r="H20" i="41"/>
  <c r="B20" i="41"/>
  <c r="H19" i="41"/>
  <c r="B19" i="41"/>
  <c r="H18" i="41"/>
  <c r="B18" i="41"/>
  <c r="H17" i="41"/>
  <c r="B17" i="41"/>
  <c r="H16" i="41"/>
  <c r="B16" i="41"/>
  <c r="H15" i="41"/>
  <c r="B15" i="41"/>
  <c r="H14" i="41"/>
  <c r="B14" i="41"/>
  <c r="H13" i="41"/>
  <c r="B13" i="41"/>
  <c r="H12" i="41"/>
  <c r="B12" i="41"/>
  <c r="H11" i="41"/>
  <c r="B11" i="41"/>
  <c r="H10" i="41"/>
  <c r="B10" i="41"/>
  <c r="H9" i="41"/>
  <c r="B9" i="41"/>
  <c r="H8" i="41"/>
  <c r="B8" i="41"/>
  <c r="H7" i="41"/>
  <c r="B7" i="41"/>
  <c r="Q39" i="41" l="1"/>
  <c r="Q43" i="41"/>
  <c r="Q47" i="41"/>
  <c r="Q51" i="41"/>
  <c r="Q55" i="41"/>
  <c r="Q59" i="41"/>
  <c r="Q63" i="41"/>
  <c r="Q67" i="41"/>
  <c r="Q71" i="41"/>
  <c r="Q75" i="41"/>
  <c r="Q79" i="41"/>
  <c r="Q83" i="41"/>
  <c r="Q87" i="41"/>
  <c r="Q91" i="41"/>
  <c r="Q95" i="41"/>
  <c r="Q99" i="41"/>
  <c r="Q103" i="41"/>
  <c r="Q107" i="41"/>
  <c r="Q111" i="41"/>
  <c r="Q115" i="41"/>
  <c r="Q119" i="41"/>
  <c r="Q123" i="41"/>
  <c r="Q127" i="41"/>
  <c r="Q131" i="41"/>
  <c r="Q135" i="41"/>
  <c r="Q139" i="41"/>
  <c r="Q143" i="41"/>
  <c r="Q147" i="41"/>
  <c r="Q151" i="41"/>
  <c r="Q155" i="41"/>
  <c r="Q159" i="41"/>
  <c r="Q163" i="41"/>
  <c r="Q167" i="41"/>
  <c r="Q171" i="41"/>
  <c r="Q175" i="41"/>
  <c r="Q179" i="41"/>
  <c r="Q183" i="41"/>
  <c r="Q10" i="41"/>
  <c r="Q14" i="41"/>
  <c r="Q18" i="41"/>
  <c r="Q22" i="41"/>
  <c r="Q26" i="41"/>
  <c r="Q30" i="41"/>
  <c r="Q34" i="41"/>
  <c r="Q104" i="41"/>
  <c r="Q108" i="41"/>
  <c r="Q112" i="41"/>
  <c r="Q116" i="41"/>
  <c r="Q120" i="41"/>
  <c r="Q124" i="41"/>
  <c r="Q128" i="41"/>
  <c r="Q132" i="41"/>
  <c r="Q136" i="41"/>
  <c r="Q140" i="41"/>
  <c r="Q144" i="41"/>
  <c r="Q148" i="41"/>
  <c r="Q152" i="41"/>
  <c r="Q156" i="41"/>
  <c r="Q160" i="41"/>
  <c r="Q164" i="41"/>
  <c r="Q168" i="41"/>
  <c r="Q172" i="41"/>
  <c r="Q176" i="41"/>
  <c r="Q180" i="41"/>
  <c r="Q184" i="41"/>
  <c r="Q9" i="41"/>
  <c r="Q13" i="41"/>
  <c r="Q17" i="41"/>
  <c r="Q21" i="41"/>
  <c r="Q25" i="41"/>
  <c r="Q29" i="41"/>
  <c r="Q33" i="41"/>
  <c r="H186" i="41"/>
  <c r="Q8" i="41"/>
  <c r="Q12" i="41"/>
  <c r="Q16" i="41"/>
  <c r="Q20" i="41"/>
  <c r="Q24" i="41"/>
  <c r="Q28" i="41"/>
  <c r="Q32" i="41"/>
  <c r="Q36" i="41"/>
  <c r="Q38" i="41"/>
  <c r="Q42" i="41"/>
  <c r="Q46" i="41"/>
  <c r="Q50" i="41"/>
  <c r="Q54" i="41"/>
  <c r="Q58" i="41"/>
  <c r="Q62" i="41"/>
  <c r="Q66" i="41"/>
  <c r="Q70" i="41"/>
  <c r="Q74" i="41"/>
  <c r="Q78" i="41"/>
  <c r="Q82" i="41"/>
  <c r="Q86" i="41"/>
  <c r="Q90" i="41"/>
  <c r="Q94" i="41"/>
  <c r="Q98" i="41"/>
  <c r="K186" i="41"/>
  <c r="Q11" i="41"/>
  <c r="Q15" i="41"/>
  <c r="Q19" i="41"/>
  <c r="Q23" i="41"/>
  <c r="Q27" i="41"/>
  <c r="Q31" i="41"/>
  <c r="Q35" i="41"/>
  <c r="Q7" i="41"/>
  <c r="B186" i="41"/>
  <c r="Q37" i="41"/>
  <c r="Q41" i="41"/>
  <c r="Q45" i="41"/>
  <c r="Q49" i="41"/>
  <c r="Q53" i="41"/>
  <c r="Q57" i="41"/>
  <c r="Q61" i="41"/>
  <c r="Q65" i="41"/>
  <c r="Q69" i="41"/>
  <c r="Q73" i="41"/>
  <c r="Q77" i="41"/>
  <c r="Q81" i="41"/>
  <c r="Q85" i="41"/>
  <c r="Q89" i="41"/>
  <c r="Q93" i="41"/>
  <c r="Q97" i="41"/>
  <c r="Q101" i="41"/>
  <c r="Q105" i="41"/>
  <c r="Q109" i="41"/>
  <c r="Q113" i="41"/>
  <c r="Q117" i="41"/>
  <c r="Q121" i="41"/>
  <c r="Q125" i="41"/>
  <c r="Q129" i="41"/>
  <c r="Q133" i="41"/>
  <c r="Q137" i="41"/>
  <c r="Q141" i="41"/>
  <c r="Q145" i="41"/>
  <c r="Q149" i="41"/>
  <c r="Q153" i="41"/>
  <c r="Q157" i="41"/>
  <c r="Q161" i="41"/>
  <c r="Q165" i="41"/>
  <c r="Q169" i="41"/>
  <c r="Q173" i="41"/>
  <c r="Q177" i="41"/>
  <c r="Q181" i="41"/>
  <c r="Q185" i="41"/>
  <c r="Q40" i="41"/>
  <c r="Q44" i="41"/>
  <c r="Q48" i="41"/>
  <c r="Q52" i="41"/>
  <c r="Q56" i="41"/>
  <c r="Q60" i="41"/>
  <c r="Q64" i="41"/>
  <c r="Q68" i="41"/>
  <c r="Q72" i="41"/>
  <c r="Q76" i="41"/>
  <c r="Q80" i="41"/>
  <c r="Q84" i="41"/>
  <c r="Q88" i="41"/>
  <c r="Q92" i="41"/>
  <c r="Q96" i="41"/>
  <c r="Q100" i="41"/>
  <c r="Q102" i="41"/>
  <c r="Q106" i="41"/>
  <c r="Q110" i="41"/>
  <c r="Q114" i="41"/>
  <c r="Q118" i="41"/>
  <c r="Q122" i="41"/>
  <c r="Q126" i="41"/>
  <c r="Q130" i="41"/>
  <c r="Q134" i="41"/>
  <c r="Q138" i="41"/>
  <c r="Q142" i="41"/>
  <c r="Q146" i="41"/>
  <c r="Q150" i="41"/>
  <c r="Q154" i="41"/>
  <c r="Q158" i="41"/>
  <c r="Q162" i="41"/>
  <c r="Q166" i="41"/>
  <c r="Q170" i="41"/>
  <c r="Q174" i="41"/>
  <c r="Q178" i="41"/>
  <c r="Q182" i="41"/>
  <c r="K19" i="28"/>
  <c r="H19" i="28"/>
  <c r="E19" i="28"/>
  <c r="K18" i="28"/>
  <c r="H18" i="28"/>
  <c r="E18" i="28"/>
  <c r="K16" i="28"/>
  <c r="H16" i="28"/>
  <c r="E16" i="28"/>
  <c r="K15" i="28"/>
  <c r="L15" i="28" s="1"/>
  <c r="H15" i="28"/>
  <c r="E15" i="28"/>
  <c r="K14" i="28"/>
  <c r="E14" i="28"/>
  <c r="L14" i="28" s="1"/>
  <c r="K13" i="28"/>
  <c r="H13" i="28"/>
  <c r="E13" i="28"/>
  <c r="L13" i="28" s="1"/>
  <c r="K12" i="28"/>
  <c r="H12" i="28"/>
  <c r="E12" i="28"/>
  <c r="J11" i="28"/>
  <c r="K11" i="28" s="1"/>
  <c r="I11" i="28"/>
  <c r="I20" i="28" s="1"/>
  <c r="G11" i="28"/>
  <c r="G20" i="28" s="1"/>
  <c r="F11" i="28"/>
  <c r="H11" i="28" s="1"/>
  <c r="E11" i="28"/>
  <c r="D11" i="28"/>
  <c r="C11" i="28"/>
  <c r="C20" i="28" s="1"/>
  <c r="K10" i="28"/>
  <c r="H10" i="28"/>
  <c r="E10" i="28"/>
  <c r="I19" i="30"/>
  <c r="I18" i="30"/>
  <c r="I16" i="30"/>
  <c r="I15" i="30"/>
  <c r="I13" i="30"/>
  <c r="I12" i="30"/>
  <c r="G11" i="30"/>
  <c r="C11" i="30"/>
  <c r="C20" i="30" s="1"/>
  <c r="I10" i="30"/>
  <c r="I15" i="29"/>
  <c r="I14" i="29"/>
  <c r="I12" i="29"/>
  <c r="I11" i="29"/>
  <c r="G10" i="29"/>
  <c r="E10" i="29"/>
  <c r="E19" i="29" s="1"/>
  <c r="C10" i="29"/>
  <c r="I9" i="29"/>
  <c r="F11" i="33"/>
  <c r="F10" i="33"/>
  <c r="E13" i="33"/>
  <c r="F12" i="33" s="1"/>
  <c r="C13" i="33"/>
  <c r="G12" i="33"/>
  <c r="G11" i="33"/>
  <c r="G10" i="33"/>
  <c r="D20" i="28" l="1"/>
  <c r="L19" i="28"/>
  <c r="L18" i="28"/>
  <c r="L16" i="28"/>
  <c r="L12" i="28"/>
  <c r="L11" i="28"/>
  <c r="L10" i="28"/>
  <c r="F10" i="29"/>
  <c r="F18" i="29"/>
  <c r="F17" i="29"/>
  <c r="G13" i="33"/>
  <c r="H13" i="33" s="1"/>
  <c r="F13" i="33"/>
  <c r="H11" i="33"/>
  <c r="H10" i="33"/>
  <c r="Q186" i="41"/>
  <c r="D10" i="33"/>
  <c r="D11" i="33"/>
  <c r="D12" i="33"/>
  <c r="H12" i="33"/>
  <c r="D13" i="33"/>
  <c r="G20" i="30"/>
  <c r="H10" i="30" s="1"/>
  <c r="H20" i="28"/>
  <c r="E20" i="28"/>
  <c r="J20" i="28"/>
  <c r="K20" i="28" s="1"/>
  <c r="F20" i="28"/>
  <c r="D16" i="30"/>
  <c r="D10" i="30"/>
  <c r="D15" i="30"/>
  <c r="D19" i="30"/>
  <c r="D13" i="30"/>
  <c r="D18" i="30"/>
  <c r="D12" i="30"/>
  <c r="D14" i="30"/>
  <c r="E20" i="30"/>
  <c r="F14" i="30" s="1"/>
  <c r="D11" i="30"/>
  <c r="I11" i="30"/>
  <c r="F15" i="29"/>
  <c r="F11" i="29"/>
  <c r="F14" i="29"/>
  <c r="F9" i="29"/>
  <c r="F13" i="29"/>
  <c r="F12" i="29"/>
  <c r="I10" i="29"/>
  <c r="C19" i="29"/>
  <c r="G19" i="29"/>
  <c r="K23" i="7"/>
  <c r="H23" i="7"/>
  <c r="E23" i="7"/>
  <c r="I9" i="7"/>
  <c r="K9" i="7" s="1"/>
  <c r="J9" i="7"/>
  <c r="E22" i="7"/>
  <c r="G9" i="7"/>
  <c r="F9" i="7"/>
  <c r="H9" i="7" s="1"/>
  <c r="D9" i="7"/>
  <c r="C9" i="7"/>
  <c r="C12" i="13"/>
  <c r="E9" i="14"/>
  <c r="K20" i="71"/>
  <c r="H20" i="71"/>
  <c r="E20" i="71"/>
  <c r="AE18" i="1"/>
  <c r="AE15" i="1"/>
  <c r="AE9" i="1"/>
  <c r="AB24" i="1"/>
  <c r="U9" i="1"/>
  <c r="U24" i="1" s="1"/>
  <c r="Y9" i="1"/>
  <c r="Y24" i="1" s="1"/>
  <c r="AC9" i="1"/>
  <c r="H19" i="30" l="1"/>
  <c r="H14" i="30"/>
  <c r="H17" i="30"/>
  <c r="H12" i="30"/>
  <c r="H16" i="30"/>
  <c r="H11" i="30"/>
  <c r="H15" i="30"/>
  <c r="H18" i="30"/>
  <c r="H20" i="30" s="1"/>
  <c r="H18" i="29"/>
  <c r="H17" i="29"/>
  <c r="D10" i="29"/>
  <c r="D17" i="29"/>
  <c r="D18" i="29"/>
  <c r="AE24" i="1"/>
  <c r="AF23" i="1" s="1"/>
  <c r="H13" i="30"/>
  <c r="F15" i="30"/>
  <c r="F19" i="30"/>
  <c r="F13" i="30"/>
  <c r="F18" i="30"/>
  <c r="F12" i="30"/>
  <c r="F16" i="30"/>
  <c r="F10" i="30"/>
  <c r="I20" i="30"/>
  <c r="J17" i="30" s="1"/>
  <c r="D20" i="30"/>
  <c r="F11" i="30"/>
  <c r="F19" i="29"/>
  <c r="H14" i="29"/>
  <c r="H9" i="29"/>
  <c r="H13" i="29"/>
  <c r="H12" i="29"/>
  <c r="H11" i="29"/>
  <c r="I19" i="29"/>
  <c r="D12" i="29"/>
  <c r="D15" i="29"/>
  <c r="D11" i="29"/>
  <c r="D14" i="29"/>
  <c r="D9" i="29"/>
  <c r="D13" i="29"/>
  <c r="H10" i="29"/>
  <c r="L9" i="7"/>
  <c r="E9" i="7"/>
  <c r="AA9" i="1"/>
  <c r="AA24" i="1" s="1"/>
  <c r="Z9" i="1"/>
  <c r="W9" i="1"/>
  <c r="V9" i="1"/>
  <c r="Z22" i="1"/>
  <c r="Z20" i="1"/>
  <c r="Z19" i="1"/>
  <c r="Z18" i="1"/>
  <c r="Z17" i="1"/>
  <c r="Z16" i="1"/>
  <c r="Z15" i="1"/>
  <c r="Z14" i="1"/>
  <c r="Z13" i="1"/>
  <c r="Z12" i="1"/>
  <c r="Z11" i="1"/>
  <c r="Z10" i="1"/>
  <c r="V22" i="1"/>
  <c r="V20" i="1"/>
  <c r="V19" i="1"/>
  <c r="V18" i="1"/>
  <c r="V17" i="1"/>
  <c r="V16" i="1"/>
  <c r="V15" i="1"/>
  <c r="V14" i="1"/>
  <c r="V13" i="1"/>
  <c r="V12" i="1"/>
  <c r="V11" i="1"/>
  <c r="V10" i="1"/>
  <c r="AC18" i="1"/>
  <c r="AC15" i="1"/>
  <c r="J18" i="29" l="1"/>
  <c r="J17" i="29"/>
  <c r="AF22" i="1"/>
  <c r="AF9" i="1"/>
  <c r="W24" i="1"/>
  <c r="AC24" i="1"/>
  <c r="V24" i="1"/>
  <c r="Z24" i="1"/>
  <c r="J18" i="30"/>
  <c r="J12" i="30"/>
  <c r="J13" i="30"/>
  <c r="J16" i="30"/>
  <c r="J10" i="30"/>
  <c r="J15" i="30"/>
  <c r="J19" i="30"/>
  <c r="J11" i="30"/>
  <c r="J14" i="30"/>
  <c r="F20" i="30"/>
  <c r="H19" i="29"/>
  <c r="D19" i="29"/>
  <c r="J15" i="29"/>
  <c r="J11" i="29"/>
  <c r="J13" i="29"/>
  <c r="J12" i="29"/>
  <c r="J14" i="29"/>
  <c r="J9" i="29"/>
  <c r="J10" i="29"/>
  <c r="C31" i="75"/>
  <c r="C9" i="75"/>
  <c r="C13" i="75"/>
  <c r="C10" i="75"/>
  <c r="L16" i="7"/>
  <c r="L17" i="7"/>
  <c r="L19" i="7"/>
  <c r="L20" i="7"/>
  <c r="I11" i="31"/>
  <c r="I12" i="31"/>
  <c r="I13" i="31"/>
  <c r="I10" i="31"/>
  <c r="G14" i="31"/>
  <c r="H12" i="31" s="1"/>
  <c r="E14" i="31"/>
  <c r="F11" i="31" s="1"/>
  <c r="C14" i="31"/>
  <c r="D13" i="31" s="1"/>
  <c r="M19" i="7"/>
  <c r="H21" i="71"/>
  <c r="E21" i="71"/>
  <c r="K21" i="71"/>
  <c r="E187" i="43"/>
  <c r="G14" i="32"/>
  <c r="F10" i="32"/>
  <c r="C14" i="32"/>
  <c r="D12" i="32" s="1"/>
  <c r="I13" i="32"/>
  <c r="I10" i="32"/>
  <c r="I11" i="32"/>
  <c r="I12" i="32"/>
  <c r="I9" i="32"/>
  <c r="C187" i="43"/>
  <c r="D9" i="43"/>
  <c r="F9" i="43" s="1"/>
  <c r="D10" i="43"/>
  <c r="F10" i="43" s="1"/>
  <c r="D11" i="43"/>
  <c r="F11" i="43" s="1"/>
  <c r="D12" i="43"/>
  <c r="D13" i="43"/>
  <c r="F13" i="43" s="1"/>
  <c r="D14" i="43"/>
  <c r="F14" i="43" s="1"/>
  <c r="D15" i="43"/>
  <c r="F15" i="43" s="1"/>
  <c r="D16" i="43"/>
  <c r="F16" i="43" s="1"/>
  <c r="D17" i="43"/>
  <c r="F17" i="43" s="1"/>
  <c r="D18" i="43"/>
  <c r="F18" i="43" s="1"/>
  <c r="D19" i="43"/>
  <c r="F19" i="43" s="1"/>
  <c r="D20" i="43"/>
  <c r="F20" i="43" s="1"/>
  <c r="D21" i="43"/>
  <c r="F21" i="43" s="1"/>
  <c r="D22" i="43"/>
  <c r="F22" i="43" s="1"/>
  <c r="D23" i="43"/>
  <c r="F23" i="43" s="1"/>
  <c r="D24" i="43"/>
  <c r="F24" i="43" s="1"/>
  <c r="D25" i="43"/>
  <c r="D26" i="43"/>
  <c r="F26" i="43" s="1"/>
  <c r="D27" i="43"/>
  <c r="F27" i="43" s="1"/>
  <c r="D28" i="43"/>
  <c r="F28" i="43" s="1"/>
  <c r="D29" i="43"/>
  <c r="F29" i="43" s="1"/>
  <c r="D30" i="43"/>
  <c r="F30" i="43" s="1"/>
  <c r="D31" i="43"/>
  <c r="F31" i="43" s="1"/>
  <c r="D32" i="43"/>
  <c r="F32" i="43" s="1"/>
  <c r="D33" i="43"/>
  <c r="F33" i="43" s="1"/>
  <c r="D34" i="43"/>
  <c r="F34" i="43" s="1"/>
  <c r="D35" i="43"/>
  <c r="F35" i="43" s="1"/>
  <c r="D36" i="43"/>
  <c r="F36" i="43" s="1"/>
  <c r="D37" i="43"/>
  <c r="F37" i="43" s="1"/>
  <c r="D38" i="43"/>
  <c r="F38" i="43" s="1"/>
  <c r="D39" i="43"/>
  <c r="F39" i="43" s="1"/>
  <c r="D40" i="43"/>
  <c r="F40" i="43" s="1"/>
  <c r="D41" i="43"/>
  <c r="F41" i="43" s="1"/>
  <c r="D42" i="43"/>
  <c r="F42" i="43" s="1"/>
  <c r="D43" i="43"/>
  <c r="F43" i="43" s="1"/>
  <c r="D44" i="43"/>
  <c r="F44" i="43" s="1"/>
  <c r="D45" i="43"/>
  <c r="F45" i="43" s="1"/>
  <c r="D46" i="43"/>
  <c r="F46" i="43" s="1"/>
  <c r="D47" i="43"/>
  <c r="F47" i="43" s="1"/>
  <c r="D48" i="43"/>
  <c r="F48" i="43" s="1"/>
  <c r="D49" i="43"/>
  <c r="F49" i="43" s="1"/>
  <c r="D50" i="43"/>
  <c r="F50" i="43" s="1"/>
  <c r="D51" i="43"/>
  <c r="F51" i="43" s="1"/>
  <c r="D52" i="43"/>
  <c r="D53" i="43"/>
  <c r="F53" i="43" s="1"/>
  <c r="D54" i="43"/>
  <c r="F54" i="43" s="1"/>
  <c r="D55" i="43"/>
  <c r="F55" i="43" s="1"/>
  <c r="D56" i="43"/>
  <c r="F56" i="43" s="1"/>
  <c r="D57" i="43"/>
  <c r="F57" i="43" s="1"/>
  <c r="D58" i="43"/>
  <c r="F58" i="43" s="1"/>
  <c r="D59" i="43"/>
  <c r="F59" i="43" s="1"/>
  <c r="D60" i="43"/>
  <c r="F60" i="43" s="1"/>
  <c r="D61" i="43"/>
  <c r="D62" i="43"/>
  <c r="F62" i="43" s="1"/>
  <c r="D63" i="43"/>
  <c r="F63" i="43" s="1"/>
  <c r="D64" i="43"/>
  <c r="F64" i="43" s="1"/>
  <c r="D65" i="43"/>
  <c r="D66" i="43"/>
  <c r="F66" i="43" s="1"/>
  <c r="D67" i="43"/>
  <c r="F67" i="43" s="1"/>
  <c r="D68" i="43"/>
  <c r="F68" i="43" s="1"/>
  <c r="D69" i="43"/>
  <c r="F69" i="43" s="1"/>
  <c r="D70" i="43"/>
  <c r="F70" i="43" s="1"/>
  <c r="D71" i="43"/>
  <c r="F71" i="43" s="1"/>
  <c r="D72" i="43"/>
  <c r="D73" i="43"/>
  <c r="F73" i="43" s="1"/>
  <c r="D74" i="43"/>
  <c r="F74" i="43" s="1"/>
  <c r="D75" i="43"/>
  <c r="F75" i="43" s="1"/>
  <c r="D76" i="43"/>
  <c r="F76" i="43" s="1"/>
  <c r="D77" i="43"/>
  <c r="F77" i="43" s="1"/>
  <c r="D78" i="43"/>
  <c r="F78" i="43" s="1"/>
  <c r="D79" i="43"/>
  <c r="F79" i="43" s="1"/>
  <c r="D80" i="43"/>
  <c r="F80" i="43" s="1"/>
  <c r="D81" i="43"/>
  <c r="D82" i="43"/>
  <c r="F82" i="43" s="1"/>
  <c r="D83" i="43"/>
  <c r="F83" i="43" s="1"/>
  <c r="D84" i="43"/>
  <c r="F84" i="43" s="1"/>
  <c r="D85" i="43"/>
  <c r="F85" i="43" s="1"/>
  <c r="D86" i="43"/>
  <c r="D87" i="43"/>
  <c r="F87" i="43" s="1"/>
  <c r="D88" i="43"/>
  <c r="F88" i="43" s="1"/>
  <c r="D89" i="43"/>
  <c r="F89" i="43" s="1"/>
  <c r="D90" i="43"/>
  <c r="F90" i="43" s="1"/>
  <c r="D91" i="43"/>
  <c r="F91" i="43" s="1"/>
  <c r="D92" i="43"/>
  <c r="F92" i="43" s="1"/>
  <c r="D93" i="43"/>
  <c r="F93" i="43" s="1"/>
  <c r="D94" i="43"/>
  <c r="F94" i="43" s="1"/>
  <c r="D95" i="43"/>
  <c r="F95" i="43" s="1"/>
  <c r="D96" i="43"/>
  <c r="F96" i="43" s="1"/>
  <c r="D97" i="43"/>
  <c r="F97" i="43" s="1"/>
  <c r="D98" i="43"/>
  <c r="F98" i="43" s="1"/>
  <c r="D99" i="43"/>
  <c r="F99" i="43" s="1"/>
  <c r="D100" i="43"/>
  <c r="D101" i="43"/>
  <c r="F101" i="43" s="1"/>
  <c r="D102" i="43"/>
  <c r="F102" i="43" s="1"/>
  <c r="D103" i="43"/>
  <c r="F103" i="43" s="1"/>
  <c r="D104" i="43"/>
  <c r="F104" i="43" s="1"/>
  <c r="D105" i="43"/>
  <c r="F105" i="43" s="1"/>
  <c r="D106" i="43"/>
  <c r="F106" i="43" s="1"/>
  <c r="D107" i="43"/>
  <c r="F107" i="43" s="1"/>
  <c r="D108" i="43"/>
  <c r="F108" i="43" s="1"/>
  <c r="D109" i="43"/>
  <c r="F109" i="43" s="1"/>
  <c r="D110" i="43"/>
  <c r="F110" i="43" s="1"/>
  <c r="D111" i="43"/>
  <c r="F111" i="43" s="1"/>
  <c r="D112" i="43"/>
  <c r="F112" i="43" s="1"/>
  <c r="D113" i="43"/>
  <c r="F113" i="43" s="1"/>
  <c r="D114" i="43"/>
  <c r="F114" i="43" s="1"/>
  <c r="D115" i="43"/>
  <c r="F115" i="43" s="1"/>
  <c r="D116" i="43"/>
  <c r="F116" i="43" s="1"/>
  <c r="D117" i="43"/>
  <c r="F117" i="43" s="1"/>
  <c r="D118" i="43"/>
  <c r="F118" i="43" s="1"/>
  <c r="D119" i="43"/>
  <c r="F119" i="43" s="1"/>
  <c r="D120" i="43"/>
  <c r="F120" i="43" s="1"/>
  <c r="D121" i="43"/>
  <c r="F121" i="43" s="1"/>
  <c r="D122" i="43"/>
  <c r="F122" i="43" s="1"/>
  <c r="D123" i="43"/>
  <c r="F123" i="43" s="1"/>
  <c r="D124" i="43"/>
  <c r="F124" i="43" s="1"/>
  <c r="D125" i="43"/>
  <c r="F125" i="43" s="1"/>
  <c r="D126" i="43"/>
  <c r="F126" i="43" s="1"/>
  <c r="D127" i="43"/>
  <c r="F127" i="43" s="1"/>
  <c r="D128" i="43"/>
  <c r="F128" i="43" s="1"/>
  <c r="D129" i="43"/>
  <c r="F129" i="43" s="1"/>
  <c r="D130" i="43"/>
  <c r="F130" i="43" s="1"/>
  <c r="D131" i="43"/>
  <c r="F131" i="43" s="1"/>
  <c r="D132" i="43"/>
  <c r="F132" i="43" s="1"/>
  <c r="D133" i="43"/>
  <c r="F133" i="43" s="1"/>
  <c r="D134" i="43"/>
  <c r="D135" i="43"/>
  <c r="F135" i="43" s="1"/>
  <c r="D136" i="43"/>
  <c r="F136" i="43" s="1"/>
  <c r="D137" i="43"/>
  <c r="F137" i="43" s="1"/>
  <c r="D138" i="43"/>
  <c r="F138" i="43" s="1"/>
  <c r="D139" i="43"/>
  <c r="F139" i="43" s="1"/>
  <c r="D140" i="43"/>
  <c r="F140" i="43" s="1"/>
  <c r="D141" i="43"/>
  <c r="F141" i="43" s="1"/>
  <c r="D142" i="43"/>
  <c r="F142" i="43" s="1"/>
  <c r="D143" i="43"/>
  <c r="F143" i="43" s="1"/>
  <c r="D144" i="43"/>
  <c r="D145" i="43"/>
  <c r="F145" i="43" s="1"/>
  <c r="D146" i="43"/>
  <c r="F146" i="43" s="1"/>
  <c r="D147" i="43"/>
  <c r="F147" i="43" s="1"/>
  <c r="D148" i="43"/>
  <c r="F148" i="43" s="1"/>
  <c r="D149" i="43"/>
  <c r="F149" i="43" s="1"/>
  <c r="D150" i="43"/>
  <c r="F150" i="43" s="1"/>
  <c r="D151" i="43"/>
  <c r="F151" i="43" s="1"/>
  <c r="D152" i="43"/>
  <c r="F152" i="43" s="1"/>
  <c r="D153" i="43"/>
  <c r="F153" i="43" s="1"/>
  <c r="D154" i="43"/>
  <c r="F154" i="43" s="1"/>
  <c r="D155" i="43"/>
  <c r="F155" i="43" s="1"/>
  <c r="D156" i="43"/>
  <c r="F156" i="43" s="1"/>
  <c r="D157" i="43"/>
  <c r="F157" i="43" s="1"/>
  <c r="D158" i="43"/>
  <c r="F158" i="43" s="1"/>
  <c r="D159" i="43"/>
  <c r="F159" i="43" s="1"/>
  <c r="D160" i="43"/>
  <c r="F160" i="43" s="1"/>
  <c r="D161" i="43"/>
  <c r="F161" i="43" s="1"/>
  <c r="D162" i="43"/>
  <c r="F162" i="43" s="1"/>
  <c r="D163" i="43"/>
  <c r="F163" i="43" s="1"/>
  <c r="D164" i="43"/>
  <c r="F164" i="43" s="1"/>
  <c r="D165" i="43"/>
  <c r="F165" i="43" s="1"/>
  <c r="D166" i="43"/>
  <c r="F166" i="43" s="1"/>
  <c r="D167" i="43"/>
  <c r="F167" i="43" s="1"/>
  <c r="D168" i="43"/>
  <c r="F168" i="43" s="1"/>
  <c r="D169" i="43"/>
  <c r="F169" i="43" s="1"/>
  <c r="D170" i="43"/>
  <c r="F170" i="43" s="1"/>
  <c r="D171" i="43"/>
  <c r="F171" i="43" s="1"/>
  <c r="D172" i="43"/>
  <c r="F172" i="43" s="1"/>
  <c r="D173" i="43"/>
  <c r="F173" i="43" s="1"/>
  <c r="D174" i="43"/>
  <c r="F174" i="43" s="1"/>
  <c r="D175" i="43"/>
  <c r="F175" i="43" s="1"/>
  <c r="D176" i="43"/>
  <c r="F176" i="43" s="1"/>
  <c r="D177" i="43"/>
  <c r="F177" i="43" s="1"/>
  <c r="D178" i="43"/>
  <c r="F178" i="43" s="1"/>
  <c r="D179" i="43"/>
  <c r="F179" i="43" s="1"/>
  <c r="D180" i="43"/>
  <c r="F180" i="43" s="1"/>
  <c r="D181" i="43"/>
  <c r="F181" i="43" s="1"/>
  <c r="D182" i="43"/>
  <c r="F182" i="43" s="1"/>
  <c r="D183" i="43"/>
  <c r="F183" i="43" s="1"/>
  <c r="D184" i="43"/>
  <c r="F184" i="43" s="1"/>
  <c r="D185" i="43"/>
  <c r="F185" i="43" s="1"/>
  <c r="D186" i="43"/>
  <c r="F186" i="43" s="1"/>
  <c r="D8" i="43"/>
  <c r="F8" i="43" s="1"/>
  <c r="F15" i="7"/>
  <c r="F24" i="7" s="1"/>
  <c r="G15" i="7"/>
  <c r="G24" i="7" s="1"/>
  <c r="I15" i="7"/>
  <c r="I24" i="7" s="1"/>
  <c r="J15" i="7"/>
  <c r="J24" i="7" s="1"/>
  <c r="D15" i="7"/>
  <c r="D24" i="7" s="1"/>
  <c r="C15" i="7"/>
  <c r="C24" i="7" s="1"/>
  <c r="K10" i="7"/>
  <c r="H10" i="7"/>
  <c r="E10" i="7"/>
  <c r="K20" i="7"/>
  <c r="H20" i="7"/>
  <c r="E20" i="7"/>
  <c r="M20" i="7"/>
  <c r="K22" i="7"/>
  <c r="H22" i="7"/>
  <c r="K12" i="7"/>
  <c r="H12" i="7"/>
  <c r="E12" i="7"/>
  <c r="K14" i="7"/>
  <c r="H14" i="7"/>
  <c r="E14" i="7"/>
  <c r="K16" i="7"/>
  <c r="H16" i="7"/>
  <c r="E16" i="7"/>
  <c r="M16" i="7"/>
  <c r="N16" i="7" s="1"/>
  <c r="K13" i="7"/>
  <c r="H13" i="7"/>
  <c r="E13" i="7"/>
  <c r="K11" i="7"/>
  <c r="H11" i="7"/>
  <c r="E11" i="7"/>
  <c r="K17" i="7"/>
  <c r="H17" i="7"/>
  <c r="E17" i="7"/>
  <c r="M17" i="7"/>
  <c r="K19" i="7"/>
  <c r="H19" i="7"/>
  <c r="E19" i="7"/>
  <c r="C14" i="12"/>
  <c r="D11" i="12" s="1"/>
  <c r="J9" i="13"/>
  <c r="J10" i="13"/>
  <c r="J11" i="13"/>
  <c r="J8" i="13"/>
  <c r="I9" i="13"/>
  <c r="I10" i="13"/>
  <c r="K10" i="13" s="1"/>
  <c r="I11" i="13"/>
  <c r="I8" i="13"/>
  <c r="G12" i="13"/>
  <c r="H9" i="13"/>
  <c r="H10" i="13"/>
  <c r="H11" i="13"/>
  <c r="H8" i="13"/>
  <c r="F12" i="13"/>
  <c r="E9" i="13"/>
  <c r="E10" i="13"/>
  <c r="E11" i="13"/>
  <c r="E8" i="13"/>
  <c r="J10" i="14"/>
  <c r="J11" i="14"/>
  <c r="J12" i="14"/>
  <c r="J13" i="14"/>
  <c r="J9" i="14"/>
  <c r="I10" i="14"/>
  <c r="I11" i="14"/>
  <c r="I12" i="14"/>
  <c r="I13" i="14"/>
  <c r="I9" i="14"/>
  <c r="C14" i="75" s="1"/>
  <c r="F14" i="14"/>
  <c r="H10" i="14"/>
  <c r="H11" i="14"/>
  <c r="H12" i="14"/>
  <c r="H13" i="14"/>
  <c r="H9" i="14"/>
  <c r="E10" i="14"/>
  <c r="E11" i="14"/>
  <c r="E12" i="14"/>
  <c r="E13" i="14"/>
  <c r="G14" i="14"/>
  <c r="D14" i="14"/>
  <c r="C11" i="15"/>
  <c r="D9" i="15" s="1"/>
  <c r="N12" i="7"/>
  <c r="F144" i="43" l="1"/>
  <c r="F134" i="43"/>
  <c r="F100" i="43"/>
  <c r="F86" i="43"/>
  <c r="C17" i="75" s="1"/>
  <c r="C16" i="75"/>
  <c r="F81" i="43"/>
  <c r="F72" i="43"/>
  <c r="F65" i="43"/>
  <c r="F61" i="43"/>
  <c r="F52" i="43"/>
  <c r="F25" i="43"/>
  <c r="F12" i="43"/>
  <c r="H13" i="32"/>
  <c r="C28" i="75"/>
  <c r="C29" i="75" s="1"/>
  <c r="C26" i="75"/>
  <c r="C27" i="75" s="1"/>
  <c r="H13" i="31"/>
  <c r="F14" i="31"/>
  <c r="H12" i="32"/>
  <c r="D13" i="12"/>
  <c r="L18" i="7"/>
  <c r="M18" i="7"/>
  <c r="N19" i="7"/>
  <c r="N18" i="7"/>
  <c r="N14" i="7"/>
  <c r="K8" i="13"/>
  <c r="F9" i="32"/>
  <c r="H9" i="32"/>
  <c r="H11" i="32"/>
  <c r="H14" i="14"/>
  <c r="E14" i="14"/>
  <c r="X18" i="1"/>
  <c r="X14" i="1"/>
  <c r="X10" i="1"/>
  <c r="X16" i="1"/>
  <c r="X12" i="1"/>
  <c r="X15" i="1"/>
  <c r="X22" i="1"/>
  <c r="X17" i="1"/>
  <c r="X13" i="1"/>
  <c r="X20" i="1"/>
  <c r="X19" i="1"/>
  <c r="X11" i="1"/>
  <c r="X9" i="1"/>
  <c r="D12" i="12"/>
  <c r="D14" i="31"/>
  <c r="D12" i="31"/>
  <c r="D10" i="31"/>
  <c r="D11" i="31"/>
  <c r="K10" i="14"/>
  <c r="K11" i="14"/>
  <c r="K13" i="14"/>
  <c r="J14" i="14"/>
  <c r="D9" i="12"/>
  <c r="D10" i="12"/>
  <c r="D14" i="12" s="1"/>
  <c r="D187" i="43"/>
  <c r="F187" i="43" s="1"/>
  <c r="J20" i="30"/>
  <c r="J19" i="29"/>
  <c r="H11" i="31"/>
  <c r="H14" i="31"/>
  <c r="H10" i="31"/>
  <c r="F13" i="31"/>
  <c r="F12" i="31"/>
  <c r="F10" i="31"/>
  <c r="I14" i="31"/>
  <c r="J12" i="31" s="1"/>
  <c r="H10" i="32"/>
  <c r="F13" i="32"/>
  <c r="I14" i="32"/>
  <c r="J13" i="32" s="1"/>
  <c r="F12" i="32"/>
  <c r="F11" i="32"/>
  <c r="N20" i="7"/>
  <c r="N17" i="7"/>
  <c r="N13" i="7"/>
  <c r="N10" i="7"/>
  <c r="M9" i="7"/>
  <c r="H15" i="7"/>
  <c r="H24" i="7" s="1"/>
  <c r="N11" i="7"/>
  <c r="J12" i="13"/>
  <c r="I14" i="14"/>
  <c r="AD13" i="1"/>
  <c r="AD12" i="1"/>
  <c r="AD20" i="1"/>
  <c r="AD17" i="1"/>
  <c r="AD22" i="1"/>
  <c r="AD11" i="1"/>
  <c r="AD19" i="1"/>
  <c r="AD16" i="1"/>
  <c r="AD14" i="1"/>
  <c r="AD10" i="1"/>
  <c r="AD18" i="1"/>
  <c r="AD15" i="1"/>
  <c r="AD9" i="1"/>
  <c r="K9" i="14"/>
  <c r="E12" i="13"/>
  <c r="E15" i="7"/>
  <c r="K11" i="13"/>
  <c r="D10" i="15"/>
  <c r="D11" i="15" s="1"/>
  <c r="AF20" i="1"/>
  <c r="K12" i="14"/>
  <c r="H12" i="13"/>
  <c r="L15" i="7"/>
  <c r="M15" i="7"/>
  <c r="K15" i="7"/>
  <c r="AF18" i="1"/>
  <c r="AF15" i="1"/>
  <c r="I12" i="13"/>
  <c r="K9" i="13"/>
  <c r="D9" i="32"/>
  <c r="D11" i="32"/>
  <c r="D13" i="32"/>
  <c r="AF10" i="1"/>
  <c r="AF12" i="1"/>
  <c r="AF14" i="1"/>
  <c r="AF17" i="1"/>
  <c r="AF19" i="1"/>
  <c r="D10" i="32"/>
  <c r="AF11" i="1"/>
  <c r="AF13" i="1"/>
  <c r="AF16" i="1"/>
  <c r="F14" i="32" l="1"/>
  <c r="L24" i="7"/>
  <c r="N9" i="7"/>
  <c r="M24" i="7"/>
  <c r="H14" i="32"/>
  <c r="X24" i="1"/>
  <c r="AF24" i="1"/>
  <c r="L14" i="14"/>
  <c r="J9" i="32"/>
  <c r="K12" i="13"/>
  <c r="K14" i="14"/>
  <c r="J14" i="31"/>
  <c r="J10" i="31"/>
  <c r="J11" i="31"/>
  <c r="J13" i="31"/>
  <c r="J11" i="32"/>
  <c r="J12" i="32"/>
  <c r="J10" i="32"/>
  <c r="K24" i="7"/>
  <c r="E24" i="7"/>
  <c r="N15" i="7"/>
  <c r="AD24" i="1"/>
  <c r="D14" i="32"/>
  <c r="N24" i="7" l="1"/>
  <c r="J14" i="32"/>
</calcChain>
</file>

<file path=xl/sharedStrings.xml><?xml version="1.0" encoding="utf-8"?>
<sst xmlns="http://schemas.openxmlformats.org/spreadsheetml/2006/main" count="1012" uniqueCount="386">
  <si>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</si>
  <si>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</si>
  <si>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</si>
  <si>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</si>
  <si>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</si>
  <si>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</si>
  <si>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</si>
  <si>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</si>
  <si>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</si>
  <si>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</si>
  <si>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</si>
  <si>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</si>
  <si>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</si>
  <si>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</si>
  <si>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</si>
  <si>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</si>
  <si>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</si>
  <si>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</si>
  <si>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</si>
  <si>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</si>
  <si>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</si>
  <si>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</si>
  <si>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</si>
  <si>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</si>
  <si>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</si>
  <si>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</si>
  <si>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</si>
  <si>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</si>
  <si>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</si>
  <si>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</si>
  <si>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</si>
  <si>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</si>
  <si>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</si>
  <si>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</si>
  <si>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</si>
  <si>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</si>
  <si>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</si>
  <si>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</si>
  <si>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</si>
  <si>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</si>
  <si>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</si>
  <si>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</si>
  <si>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</si>
  <si>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</si>
  <si>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</si>
  <si>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</si>
  <si>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</si>
  <si>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</si>
  <si>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</si>
  <si>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De 65 y mas años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</si>
  <si>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</si>
  <si>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</si>
  <si>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</si>
  <si>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</si>
  <si>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</si>
  <si>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</si>
  <si>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</si>
  <si>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</si>
  <si>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</si>
  <si>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SENSOR.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</si>
  <si>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</si>
  <si>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</si>
  <si>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</si>
  <si>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</si>
  <si>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</si>
  <si>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</si>
  <si>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</si>
  <si>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</si>
  <si>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</si>
  <si>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</si>
  <si>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</si>
  <si>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</si>
  <si>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</si>
  <si>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</si>
  <si>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</si>
  <si>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</si>
  <si>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</si>
  <si>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</si>
  <si>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</si>
  <si>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 xml:space="preserve">(Número y proporción de PcD mayores y menores de 65 años en relación a la población) 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</si>
  <si>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</si>
  <si>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</si>
  <si>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</si>
  <si>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</si>
  <si>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</si>
  <si>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</si>
  <si>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</si>
  <si>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</si>
  <si>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</si>
  <si>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</si>
  <si>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</si>
  <si>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</si>
  <si>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</si>
  <si>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</si>
  <si>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</si>
  <si>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</si>
  <si>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</si>
  <si>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</si>
  <si>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</si>
  <si>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</si>
  <si>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</si>
  <si>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</si>
  <si>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</si>
  <si>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</si>
  <si>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</si>
  <si>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</si>
  <si>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</si>
  <si>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</si>
  <si>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</si>
  <si>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</si>
  <si>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</si>
  <si>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</si>
  <si>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</si>
  <si>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</si>
  <si>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</si>
  <si>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</si>
  <si>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</si>
  <si>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</si>
  <si>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</si>
  <si>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</si>
  <si>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</si>
  <si>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</si>
  <si>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</si>
  <si>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</si>
  <si>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</si>
  <si>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</si>
  <si>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</si>
  <si>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 xml:space="preserve">Atazar (El)  </t>
  </si>
  <si>
    <t>Batres</t>
  </si>
  <si>
    <t>Becerril de la Sierra</t>
  </si>
  <si>
    <t>Belmonte de Tajo</t>
  </si>
  <si>
    <t>Berrueco (El)</t>
  </si>
  <si>
    <t>Berzosa del Lozoya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</si>
  <si>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</si>
  <si>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</si>
  <si>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</si>
  <si>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</si>
  <si>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</si>
  <si>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</si>
  <si>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</si>
  <si>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</si>
  <si>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</si>
  <si>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</si>
  <si>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</si>
  <si>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</si>
  <si>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</si>
  <si>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</si>
  <si>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</si>
  <si>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</si>
  <si>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</si>
  <si>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</si>
  <si>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</si>
  <si>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</si>
  <si>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</si>
  <si>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</si>
  <si>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</si>
  <si>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</si>
  <si>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</si>
  <si>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</si>
  <si>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</si>
  <si>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</si>
  <si>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</si>
  <si>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</si>
  <si>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</si>
  <si>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</si>
  <si>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</si>
  <si>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</si>
  <si>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</si>
  <si>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</si>
  <si>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</si>
  <si>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</si>
  <si>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</si>
  <si>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</si>
  <si>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</si>
  <si>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</si>
  <si>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</si>
  <si>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</si>
  <si>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</si>
  <si>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</si>
  <si>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</si>
  <si>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</si>
  <si>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</si>
  <si>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</si>
  <si>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</si>
  <si>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</si>
  <si>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</si>
  <si>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</si>
  <si>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 xml:space="preserve">Lozoyuela-Navas-Sieteiglesias 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</si>
  <si>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</si>
  <si>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</si>
  <si>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</si>
  <si>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</si>
  <si>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</si>
  <si>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</si>
  <si>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</si>
  <si>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</si>
  <si>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</si>
  <si>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</si>
  <si>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</si>
  <si>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</si>
  <si>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</si>
  <si>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</si>
  <si>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 xml:space="preserve">Navacerrada 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</si>
  <si>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</si>
  <si>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</si>
  <si>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</si>
  <si>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</si>
  <si>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</si>
  <si>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</si>
  <si>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</si>
  <si>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</si>
  <si>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</si>
  <si>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</si>
  <si>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</si>
  <si>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</si>
  <si>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</si>
  <si>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</si>
  <si>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</si>
  <si>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</si>
  <si>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</si>
  <si>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</si>
  <si>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</si>
  <si>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 xml:space="preserve">Pozuelo del Rey </t>
  </si>
  <si>
    <t>Prádena del Rincón</t>
  </si>
  <si>
    <t>Puebla de la Sierra</t>
  </si>
  <si>
    <t xml:space="preserve">Puentes Viejas </t>
  </si>
  <si>
    <t>Quijorna</t>
  </si>
  <si>
    <t xml:space="preserve">Rascafría 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</si>
  <si>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</si>
  <si>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</si>
  <si>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</si>
  <si>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</si>
  <si>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</si>
  <si>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</si>
  <si>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</si>
  <si>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</si>
  <si>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 Guadalix</t>
  </si>
  <si>
    <t>San Fernando de Henares</t>
  </si>
  <si>
    <t>San Lorenzo del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</si>
  <si>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</si>
  <si>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</si>
  <si>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</si>
  <si>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</si>
  <si>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</si>
  <si>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</si>
  <si>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</si>
  <si>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</si>
  <si>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</si>
  <si>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</si>
  <si>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 xml:space="preserve">Soto del Real 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</si>
  <si>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</si>
  <si>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</si>
  <si>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</si>
  <si>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</si>
  <si>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</si>
  <si>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</si>
  <si>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</si>
  <si>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</si>
  <si>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</si>
  <si>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</si>
  <si>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 xml:space="preserve">Tres Cantos 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</si>
  <si>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</si>
  <si>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</si>
  <si>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</si>
  <si>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</si>
  <si>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</si>
  <si>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</si>
  <si>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</si>
  <si>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</si>
  <si>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</si>
  <si>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</si>
  <si>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</si>
  <si>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</si>
  <si>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</si>
  <si>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</si>
  <si>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</si>
  <si>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</si>
  <si>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</si>
  <si>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</si>
  <si>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</si>
  <si>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</si>
  <si>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</si>
  <si>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</si>
  <si>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</si>
  <si>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</si>
  <si>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</si>
  <si>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</si>
  <si>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</si>
  <si>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</si>
  <si>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</si>
  <si>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Dirección General de Atención a las Personas con Discapacidad  de la Consejería de Políticas Sociales y Familia de la Comunidad de Madrid</t>
  </si>
  <si>
    <t>Dirección General de Atención a Personas con Discapacidad Consejería de Políticas  Sociales y Familia de la Comunidad de Madrid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</si>
  <si>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</si>
  <si>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</si>
  <si>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</si>
  <si>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</si>
  <si>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</si>
  <si>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</si>
  <si>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</si>
  <si>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</si>
  <si>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</si>
  <si>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</si>
  <si>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</si>
  <si>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</si>
  <si>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</si>
  <si>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</si>
  <si>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</si>
  <si>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</si>
  <si>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</si>
  <si>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</si>
  <si>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</si>
  <si>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</si>
  <si>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</si>
  <si>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</si>
  <si>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</si>
  <si>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</si>
  <si>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</si>
  <si>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</si>
  <si>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</si>
  <si>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</si>
  <si>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</si>
  <si>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</si>
  <si>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</si>
  <si>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</si>
  <si>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</si>
  <si>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</si>
  <si>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</si>
  <si>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</si>
  <si>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MIXTAS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</si>
  <si>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</si>
  <si>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</si>
  <si>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</si>
  <si>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</si>
  <si>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</si>
  <si>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</si>
  <si>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</si>
  <si>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</si>
  <si>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</si>
  <si>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</si>
  <si>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EVOLUCION DEL NUMERO DE PERSONAS CON DISCAPACIDAD 2011-2017 SEGÚN TIPOLOGÍA</t>
  </si>
  <si>
    <t>Fuente: Bases de Datos del Reconocimiento del Grado de  Discapacidad 2002-2017</t>
  </si>
  <si>
    <t>DATOS ESTADÍSTICOS DE PERSONAS CON DISCAPACIDAD EN LA COMUNIDAD DE MADRID EN 2017</t>
  </si>
  <si>
    <t>EVOLUCION  NUMERO DE PERSONAS CON DISCAPACIDAD 2009-2017</t>
  </si>
  <si>
    <t>Fuente: Bases de Datos del Reconocimiento del Grado de  Discapacidad 2003-2017 y Padrón de Habitantes IECM  2017</t>
  </si>
  <si>
    <t>Fuente: Base de Datos del Reconocimiento del Grado de  Discapacidad a 31 diciembre del 2017</t>
  </si>
  <si>
    <t>Fuente: Bases de Datos del Reconocimiento del Grado de  Discapacidad a 31 diciembre del 2017 y Padrón de Habitantes INE  2017</t>
  </si>
  <si>
    <t>Fuente: Base de Datos del Grado de Reconocimiento de Discapacidad a 31 diciembre del 2017</t>
  </si>
  <si>
    <t>PERSONAS CON DISCAPACIDAD EN 2017 SEGÚN MUNICIPIOS, TIPOLOGÍA Y GÉNERO</t>
  </si>
  <si>
    <t>PERSONAS CON DISCAPACIDAD EN 2017 POR MUNICIPIOS Y TIPOLOGÍA</t>
  </si>
  <si>
    <t>POBLACIÓN POR MUNICIPIOS DE LA COMUNIDAD DE MADRID EN 2017</t>
  </si>
  <si>
    <t>Estremera</t>
  </si>
  <si>
    <t>Lozoyuela-Navas-Sieteiglesias</t>
  </si>
  <si>
    <t>Navacerrada</t>
  </si>
  <si>
    <t>Pozuelo del Rey</t>
  </si>
  <si>
    <t>Puentes Viejas</t>
  </si>
  <si>
    <t>POBLACIÓN 2017</t>
  </si>
  <si>
    <t>Fuente: Base de Datos del Reconocimiento del Grado de  Discapacidad a 31 diciembre del 2017 y Padrón de Habitantes a 1 de  enero de 2017</t>
  </si>
  <si>
    <t>TABLA 17</t>
  </si>
  <si>
    <t>PERSONAS CON DISCAPACIDAD EN MADRID CAPITAL EN 2017 POR DISTRITOS, TIPOLOGÍA Y GÉNERO</t>
  </si>
  <si>
    <t>RESUMEN DATOS PERSONAS CON DISCAPACIDAD COMUNIDAD DE MADRID AÑO 2017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</si>
  <si>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</si>
  <si>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</si>
  <si>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</si>
  <si>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</si>
  <si>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</si>
  <si>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</si>
  <si>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</si>
  <si>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</si>
  <si>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</si>
  <si>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</si>
  <si>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</si>
  <si>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</si>
  <si>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</si>
  <si>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</si>
  <si>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</si>
  <si>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</si>
  <si>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</si>
  <si>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</si>
  <si>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</si>
  <si>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</si>
  <si>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</si>
  <si>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</si>
  <si>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</si>
  <si>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TABLA 1     EVOLUCION DEL NUMERO DE PERSONAS CON DISCAPACIDAD 2011-2017 SEGÚN TIPOLOGÍA</t>
  </si>
  <si>
    <t>TABLA 2     EVOLUCION DEL Nº Y PROPORCIÓN DE PERSONAS CON DISCAPACIDAD MAYORES Y MENORES DE 65 AÑOS EN RELACIÓN A LA POBLACIÓN 2009-2017</t>
  </si>
  <si>
    <t>Fuente: Bases de Datos del Reconocimiento del Grado de  Discapacidad  a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</si>
</sst>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</font>
    <font>
      <b/>
      <sz val="10"/>
      <color rgb="FFFF0000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4" fillId="0" borderId="0" applyFont="0" applyFill="0" applyBorder="0" applyAlignment="0" applyProtection="0"/>
  </cellStyleXfs>
  <cellXfs count="6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30" xfId="49" applyNumberFormat="1" applyFont="1" applyFill="1" applyBorder="1" applyAlignment="1">
      <alignment horizontal="center"/>
    </xf>
    <xf numFmtId="3" fontId="15" fillId="3" borderId="31" xfId="49" applyNumberFormat="1" applyFont="1" applyFill="1" applyBorder="1" applyAlignment="1">
      <alignment horizontal="center"/>
    </xf>
    <xf numFmtId="0" fontId="15" fillId="3" borderId="30" xfId="49" applyNumberFormat="1" applyFont="1" applyFill="1" applyBorder="1" applyAlignment="1">
      <alignment horizontal="center"/>
    </xf>
    <xf numFmtId="0" fontId="15" fillId="5" borderId="30" xfId="49" applyNumberFormat="1" applyFont="1" applyFill="1" applyBorder="1" applyAlignment="1">
      <alignment horizontal="center"/>
    </xf>
    <xf numFmtId="3" fontId="15" fillId="5" borderId="41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3" fontId="14" fillId="0" borderId="17" xfId="49" applyNumberFormat="1" applyFont="1" applyBorder="1" applyAlignment="1">
      <alignment horizontal="center"/>
    </xf>
    <xf numFmtId="2" fontId="14" fillId="0" borderId="18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49" applyNumberFormat="1" applyFont="1" applyFill="1" applyBorder="1" applyAlignment="1">
      <alignment horizontal="center"/>
    </xf>
    <xf numFmtId="4" fontId="14" fillId="0" borderId="18" xfId="49" applyNumberFormat="1" applyFont="1" applyBorder="1" applyAlignment="1">
      <alignment horizontal="center"/>
    </xf>
    <xf numFmtId="4" fontId="17" fillId="0" borderId="19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45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165" fontId="14" fillId="0" borderId="18" xfId="50" applyNumberFormat="1" applyFont="1" applyFill="1" applyBorder="1" applyAlignment="1">
      <alignment horizontal="center"/>
    </xf>
    <xf numFmtId="3" fontId="14" fillId="4" borderId="18" xfId="50" applyNumberFormat="1" applyFont="1" applyFill="1" applyBorder="1" applyAlignment="1">
      <alignment horizontal="center"/>
    </xf>
    <xf numFmtId="165" fontId="14" fillId="4" borderId="18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20" xfId="0" applyNumberFormat="1" applyFont="1" applyFill="1" applyBorder="1" applyAlignment="1">
      <alignment horizontal="center"/>
    </xf>
    <xf numFmtId="165" fontId="15" fillId="0" borderId="20" xfId="0" applyNumberFormat="1" applyFont="1" applyFill="1" applyBorder="1" applyAlignment="1">
      <alignment horizontal="center"/>
    </xf>
    <xf numFmtId="165" fontId="15" fillId="0" borderId="42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4" fillId="3" borderId="0" xfId="0" applyNumberFormat="1" applyFont="1" applyFill="1" applyAlignment="1">
      <alignment horizontal="left" wrapText="1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9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9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9" fillId="0" borderId="38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30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30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9" fillId="0" borderId="48" xfId="2" applyNumberFormat="1" applyFont="1" applyBorder="1" applyAlignment="1">
      <alignment horizontal="center" wrapText="1"/>
    </xf>
    <xf numFmtId="165" fontId="29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9" fillId="0" borderId="8" xfId="0" applyNumberFormat="1" applyFont="1" applyBorder="1" applyAlignment="1">
      <alignment horizontal="center"/>
    </xf>
    <xf numFmtId="3" fontId="1" fillId="0" borderId="48" xfId="2" applyNumberFormat="1" applyFont="1" applyFill="1" applyBorder="1" applyAlignment="1">
      <alignment horizontal="center" wrapText="1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51" xfId="0" applyNumberFormat="1" applyFont="1" applyFill="1" applyBorder="1" applyAlignment="1">
      <alignment horizontal="center"/>
    </xf>
    <xf numFmtId="4" fontId="19" fillId="2" borderId="52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55" xfId="49" applyNumberFormat="1" applyFont="1" applyBorder="1" applyAlignment="1">
      <alignment horizontal="center"/>
    </xf>
    <xf numFmtId="3" fontId="14" fillId="0" borderId="55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5" fillId="14" borderId="15" xfId="49" applyNumberFormat="1" applyFont="1" applyFill="1" applyBorder="1" applyAlignment="1">
      <alignment horizontal="center"/>
    </xf>
    <xf numFmtId="3" fontId="15" fillId="14" borderId="16" xfId="49" applyNumberFormat="1" applyFont="1" applyFill="1" applyBorder="1" applyAlignment="1">
      <alignment horizontal="center"/>
    </xf>
    <xf numFmtId="0" fontId="15" fillId="14" borderId="16" xfId="49" applyNumberFormat="1" applyFont="1" applyFill="1" applyBorder="1" applyAlignment="1">
      <alignment horizontal="center"/>
    </xf>
    <xf numFmtId="0" fontId="15" fillId="14" borderId="16" xfId="0" applyNumberFormat="1" applyFont="1" applyFill="1" applyBorder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0" fontId="15" fillId="14" borderId="44" xfId="0" applyNumberFormat="1" applyFont="1" applyFill="1" applyBorder="1" applyAlignment="1">
      <alignment horizontal="center"/>
    </xf>
    <xf numFmtId="3" fontId="15" fillId="14" borderId="32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3" fontId="15" fillId="15" borderId="17" xfId="49" applyNumberFormat="1" applyFont="1" applyFill="1" applyBorder="1" applyAlignment="1">
      <alignment horizontal="center"/>
    </xf>
    <xf numFmtId="2" fontId="15" fillId="15" borderId="18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4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55" xfId="0" applyNumberFormat="1" applyFont="1" applyFill="1" applyBorder="1" applyAlignment="1">
      <alignment horizontal="center"/>
    </xf>
    <xf numFmtId="4" fontId="16" fillId="15" borderId="19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55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9" xfId="49" applyNumberFormat="1" applyFont="1" applyFill="1" applyBorder="1" applyAlignment="1">
      <alignment horizontal="center"/>
    </xf>
    <xf numFmtId="3" fontId="15" fillId="14" borderId="40" xfId="49" applyNumberFormat="1" applyFont="1" applyFill="1" applyBorder="1" applyAlignment="1">
      <alignment horizontal="center"/>
    </xf>
    <xf numFmtId="3" fontId="15" fillId="14" borderId="43" xfId="49" applyNumberFormat="1" applyFont="1" applyFill="1" applyBorder="1" applyAlignment="1">
      <alignment horizontal="center"/>
    </xf>
    <xf numFmtId="3" fontId="15" fillId="14" borderId="20" xfId="49" applyNumberFormat="1" applyFont="1" applyFill="1" applyBorder="1" applyAlignment="1">
      <alignment horizontal="center"/>
    </xf>
    <xf numFmtId="3" fontId="16" fillId="14" borderId="20" xfId="49" applyNumberFormat="1" applyFont="1" applyFill="1" applyBorder="1" applyAlignment="1">
      <alignment horizontal="center"/>
    </xf>
    <xf numFmtId="3" fontId="15" fillId="14" borderId="68" xfId="49" applyNumberFormat="1" applyFont="1" applyFill="1" applyBorder="1" applyAlignment="1">
      <alignment horizontal="center"/>
    </xf>
    <xf numFmtId="3" fontId="16" fillId="14" borderId="42" xfId="49" applyNumberFormat="1" applyFont="1" applyFill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3" fontId="15" fillId="16" borderId="69" xfId="49" applyNumberFormat="1" applyFont="1" applyFill="1" applyBorder="1" applyAlignment="1">
      <alignment horizontal="center"/>
    </xf>
    <xf numFmtId="2" fontId="15" fillId="16" borderId="70" xfId="49" applyNumberFormat="1" applyFont="1" applyFill="1" applyBorder="1" applyAlignment="1">
      <alignment horizontal="center"/>
    </xf>
    <xf numFmtId="3" fontId="15" fillId="16" borderId="70" xfId="49" applyNumberFormat="1" applyFont="1" applyFill="1" applyBorder="1" applyAlignment="1">
      <alignment horizontal="center"/>
    </xf>
    <xf numFmtId="4" fontId="15" fillId="16" borderId="70" xfId="49" applyNumberFormat="1" applyFont="1" applyFill="1" applyBorder="1" applyAlignment="1">
      <alignment horizontal="center"/>
    </xf>
    <xf numFmtId="4" fontId="16" fillId="16" borderId="70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4" fontId="16" fillId="16" borderId="71" xfId="0" applyNumberFormat="1" applyFont="1" applyFill="1" applyBorder="1" applyAlignment="1">
      <alignment horizontal="center"/>
    </xf>
    <xf numFmtId="3" fontId="15" fillId="14" borderId="17" xfId="50" applyNumberFormat="1" applyFont="1" applyFill="1" applyBorder="1" applyAlignment="1">
      <alignment horizontal="center"/>
    </xf>
    <xf numFmtId="3" fontId="15" fillId="14" borderId="43" xfId="0" applyNumberFormat="1" applyFont="1" applyFill="1" applyBorder="1" applyAlignment="1">
      <alignment horizontal="center"/>
    </xf>
    <xf numFmtId="3" fontId="16" fillId="14" borderId="44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32" xfId="50" applyNumberFormat="1" applyFont="1" applyFill="1" applyBorder="1" applyAlignment="1">
      <alignment horizontal="center" vertical="center" wrapText="1"/>
    </xf>
    <xf numFmtId="3" fontId="15" fillId="14" borderId="29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29" fillId="8" borderId="18" xfId="0" applyNumberFormat="1" applyFont="1" applyFill="1" applyBorder="1" applyAlignment="1">
      <alignment horizontal="right" vertical="center"/>
    </xf>
    <xf numFmtId="3" fontId="1" fillId="8" borderId="18" xfId="33" applyNumberFormat="1" applyFont="1" applyFill="1" applyBorder="1" applyAlignment="1">
      <alignment horizontal="right" vertical="center"/>
    </xf>
    <xf numFmtId="3" fontId="15" fillId="14" borderId="30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31" xfId="0" applyNumberFormat="1" applyFont="1" applyFill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9" fillId="15" borderId="49" xfId="0" applyNumberFormat="1" applyFont="1" applyFill="1" applyBorder="1" applyAlignment="1">
      <alignment horizontal="center"/>
    </xf>
    <xf numFmtId="165" fontId="29" fillId="15" borderId="49" xfId="0" applyNumberFormat="1" applyFont="1" applyFill="1" applyBorder="1" applyAlignment="1">
      <alignment horizontal="center"/>
    </xf>
    <xf numFmtId="165" fontId="19" fillId="15" borderId="39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32" xfId="0" applyNumberFormat="1" applyFont="1" applyFill="1" applyBorder="1" applyAlignment="1">
      <alignment horizontal="center"/>
    </xf>
    <xf numFmtId="3" fontId="19" fillId="14" borderId="46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44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6" borderId="75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3" fontId="15" fillId="16" borderId="77" xfId="0" applyNumberFormat="1" applyFont="1" applyFill="1" applyBorder="1" applyAlignment="1">
      <alignment horizontal="center"/>
    </xf>
    <xf numFmtId="3" fontId="14" fillId="0" borderId="77" xfId="0" applyNumberFormat="1" applyFont="1" applyBorder="1" applyAlignment="1">
      <alignment horizontal="center"/>
    </xf>
    <xf numFmtId="3" fontId="14" fillId="0" borderId="48" xfId="0" applyNumberFormat="1" applyFont="1" applyBorder="1" applyAlignment="1">
      <alignment horizontal="center"/>
    </xf>
    <xf numFmtId="3" fontId="15" fillId="16" borderId="78" xfId="0" applyNumberFormat="1" applyFont="1" applyFill="1" applyBorder="1" applyAlignment="1">
      <alignment horizontal="center"/>
    </xf>
    <xf numFmtId="3" fontId="15" fillId="16" borderId="69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57" xfId="0" applyNumberFormat="1" applyFont="1" applyFill="1" applyBorder="1" applyAlignment="1">
      <alignment horizontal="center"/>
    </xf>
    <xf numFmtId="3" fontId="15" fillId="15" borderId="80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5" borderId="82" xfId="0" applyNumberFormat="1" applyFont="1" applyFill="1" applyBorder="1" applyAlignment="1">
      <alignment horizontal="center"/>
    </xf>
    <xf numFmtId="3" fontId="15" fillId="15" borderId="83" xfId="0" applyNumberFormat="1" applyFont="1" applyFill="1" applyBorder="1" applyAlignment="1">
      <alignment horizontal="center"/>
    </xf>
    <xf numFmtId="3" fontId="15" fillId="15" borderId="84" xfId="0" applyNumberFormat="1" applyFont="1" applyFill="1" applyBorder="1" applyAlignment="1">
      <alignment horizontal="center"/>
    </xf>
    <xf numFmtId="3" fontId="15" fillId="15" borderId="85" xfId="0" applyNumberFormat="1" applyFont="1" applyFill="1" applyBorder="1" applyAlignment="1">
      <alignment horizontal="center"/>
    </xf>
    <xf numFmtId="3" fontId="15" fillId="15" borderId="86" xfId="0" applyNumberFormat="1" applyFont="1" applyFill="1" applyBorder="1" applyAlignment="1">
      <alignment horizontal="center"/>
    </xf>
    <xf numFmtId="3" fontId="15" fillId="15" borderId="80" xfId="0" applyNumberFormat="1" applyFont="1" applyFill="1" applyBorder="1" applyAlignment="1">
      <alignment horizontal="center" vertical="center"/>
    </xf>
    <xf numFmtId="3" fontId="15" fillId="14" borderId="92" xfId="0" applyNumberFormat="1" applyFont="1" applyFill="1" applyBorder="1" applyAlignment="1">
      <alignment horizontal="center"/>
    </xf>
    <xf numFmtId="3" fontId="15" fillId="14" borderId="93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95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76" xfId="0" applyNumberFormat="1" applyFont="1" applyFill="1" applyBorder="1" applyAlignment="1">
      <alignment horizontal="center"/>
    </xf>
    <xf numFmtId="3" fontId="14" fillId="0" borderId="95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76" xfId="0" applyNumberFormat="1" applyFont="1" applyBorder="1" applyAlignment="1">
      <alignment horizontal="center"/>
    </xf>
    <xf numFmtId="3" fontId="15" fillId="16" borderId="96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97" xfId="0" applyNumberFormat="1" applyFont="1" applyFill="1" applyBorder="1" applyAlignment="1">
      <alignment horizontal="center"/>
    </xf>
    <xf numFmtId="3" fontId="15" fillId="14" borderId="33" xfId="0" applyNumberFormat="1" applyFont="1" applyFill="1" applyBorder="1" applyAlignment="1">
      <alignment horizontal="center" vertical="center"/>
    </xf>
    <xf numFmtId="3" fontId="22" fillId="14" borderId="33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34" xfId="0" applyNumberFormat="1" applyFont="1" applyFill="1" applyBorder="1" applyAlignment="1">
      <alignment horizontal="center" vertical="center"/>
    </xf>
    <xf numFmtId="3" fontId="22" fillId="14" borderId="35" xfId="0" applyNumberFormat="1" applyFont="1" applyFill="1" applyBorder="1" applyAlignment="1">
      <alignment horizontal="center" vertical="center"/>
    </xf>
    <xf numFmtId="3" fontId="15" fillId="14" borderId="104" xfId="0" applyNumberFormat="1" applyFont="1" applyFill="1" applyBorder="1" applyAlignment="1">
      <alignment horizontal="center" vertical="center"/>
    </xf>
    <xf numFmtId="3" fontId="15" fillId="14" borderId="105" xfId="0" applyNumberFormat="1" applyFont="1" applyFill="1" applyBorder="1" applyAlignment="1">
      <alignment horizontal="center" vertical="center"/>
    </xf>
    <xf numFmtId="3" fontId="15" fillId="14" borderId="29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32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5" fillId="15" borderId="106" xfId="0" applyNumberFormat="1" applyFont="1" applyFill="1" applyBorder="1" applyAlignment="1">
      <alignment horizontal="center"/>
    </xf>
    <xf numFmtId="166" fontId="15" fillId="15" borderId="86" xfId="0" applyNumberFormat="1" applyFont="1" applyFill="1" applyBorder="1" applyAlignment="1">
      <alignment horizontal="center"/>
    </xf>
    <xf numFmtId="3" fontId="16" fillId="14" borderId="107" xfId="0" applyNumberFormat="1" applyFont="1" applyFill="1" applyBorder="1" applyAlignment="1">
      <alignment horizontal="center" vertical="center"/>
    </xf>
    <xf numFmtId="3" fontId="14" fillId="14" borderId="108" xfId="0" applyNumberFormat="1" applyFont="1" applyFill="1" applyBorder="1" applyAlignment="1">
      <alignment horizontal="left"/>
    </xf>
    <xf numFmtId="3" fontId="14" fillId="14" borderId="109" xfId="0" applyNumberFormat="1" applyFont="1" applyFill="1" applyBorder="1" applyAlignment="1">
      <alignment horizontal="left"/>
    </xf>
    <xf numFmtId="3" fontId="14" fillId="14" borderId="110" xfId="0" applyNumberFormat="1" applyFont="1" applyFill="1" applyBorder="1" applyAlignment="1">
      <alignment horizontal="left"/>
    </xf>
    <xf numFmtId="3" fontId="1" fillId="0" borderId="96" xfId="93" applyNumberFormat="1" applyFont="1" applyFill="1" applyBorder="1" applyAlignment="1">
      <alignment horizontal="right" vertical="center" wrapText="1"/>
    </xf>
    <xf numFmtId="166" fontId="15" fillId="0" borderId="111" xfId="0" applyNumberFormat="1" applyFont="1" applyFill="1" applyBorder="1" applyAlignment="1">
      <alignment horizontal="right" vertical="center"/>
    </xf>
    <xf numFmtId="3" fontId="1" fillId="16" borderId="0" xfId="93" applyNumberFormat="1" applyFont="1" applyFill="1" applyBorder="1" applyAlignment="1">
      <alignment horizontal="right" vertical="center" wrapText="1"/>
    </xf>
    <xf numFmtId="166" fontId="15" fillId="16" borderId="112" xfId="0" applyNumberFormat="1" applyFont="1" applyFill="1" applyBorder="1" applyAlignment="1">
      <alignment horizontal="right" vertical="center"/>
    </xf>
    <xf numFmtId="3" fontId="1" fillId="0" borderId="0" xfId="93" applyNumberFormat="1" applyFont="1" applyFill="1" applyBorder="1" applyAlignment="1">
      <alignment horizontal="right" vertical="center" wrapText="1"/>
    </xf>
    <xf numFmtId="166" fontId="15" fillId="0" borderId="112" xfId="0" applyNumberFormat="1" applyFont="1" applyFill="1" applyBorder="1" applyAlignment="1">
      <alignment horizontal="right" vertical="center"/>
    </xf>
    <xf numFmtId="3" fontId="26" fillId="16" borderId="0" xfId="91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" fillId="0" borderId="38" xfId="93" applyNumberFormat="1" applyFont="1" applyFill="1" applyBorder="1" applyAlignment="1">
      <alignment horizontal="right" vertical="center" wrapText="1"/>
    </xf>
    <xf numFmtId="166" fontId="15" fillId="0" borderId="113" xfId="0" applyNumberFormat="1" applyFont="1" applyFill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116" xfId="0" applyNumberFormat="1" applyFont="1" applyFill="1" applyBorder="1" applyAlignment="1">
      <alignment horizontal="center"/>
    </xf>
    <xf numFmtId="3" fontId="16" fillId="3" borderId="49" xfId="0" applyNumberFormat="1" applyFont="1" applyFill="1" applyBorder="1" applyAlignment="1">
      <alignment horizontal="center"/>
    </xf>
    <xf numFmtId="3" fontId="22" fillId="3" borderId="39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9" xfId="0" applyNumberFormat="1" applyFont="1" applyFill="1" applyBorder="1" applyAlignment="1">
      <alignment horizontal="center"/>
    </xf>
    <xf numFmtId="3" fontId="16" fillId="3" borderId="117" xfId="0" applyNumberFormat="1" applyFont="1" applyFill="1" applyBorder="1" applyAlignment="1">
      <alignment horizontal="center"/>
    </xf>
    <xf numFmtId="3" fontId="22" fillId="3" borderId="118" xfId="0" applyNumberFormat="1" applyFont="1" applyFill="1" applyBorder="1" applyAlignment="1">
      <alignment horizontal="center"/>
    </xf>
    <xf numFmtId="3" fontId="23" fillId="18" borderId="98" xfId="0" applyNumberFormat="1" applyFont="1" applyFill="1" applyBorder="1" applyAlignment="1">
      <alignment horizontal="right" vertical="center"/>
    </xf>
    <xf numFmtId="3" fontId="24" fillId="0" borderId="120" xfId="96" applyNumberFormat="1" applyFont="1" applyFill="1" applyBorder="1" applyAlignment="1">
      <alignment horizontal="right" vertical="center" wrapText="1"/>
    </xf>
    <xf numFmtId="3" fontId="22" fillId="16" borderId="65" xfId="0" applyNumberFormat="1" applyFont="1" applyFill="1" applyBorder="1" applyAlignment="1">
      <alignment horizontal="right" vertical="center"/>
    </xf>
    <xf numFmtId="3" fontId="24" fillId="0" borderId="99" xfId="96" applyNumberFormat="1" applyFont="1" applyFill="1" applyBorder="1" applyAlignment="1">
      <alignment horizontal="right" vertical="center" wrapText="1"/>
    </xf>
    <xf numFmtId="3" fontId="22" fillId="16" borderId="99" xfId="0" applyNumberFormat="1" applyFont="1" applyFill="1" applyBorder="1" applyAlignment="1">
      <alignment horizontal="right" vertical="center"/>
    </xf>
    <xf numFmtId="3" fontId="23" fillId="18" borderId="99" xfId="0" applyNumberFormat="1" applyFont="1" applyFill="1" applyBorder="1" applyAlignment="1">
      <alignment horizontal="right" vertical="center"/>
    </xf>
    <xf numFmtId="3" fontId="22" fillId="16" borderId="100" xfId="0" applyNumberFormat="1" applyFont="1" applyFill="1" applyBorder="1" applyAlignment="1">
      <alignment horizontal="right" vertical="center"/>
    </xf>
    <xf numFmtId="3" fontId="22" fillId="16" borderId="121" xfId="0" applyNumberFormat="1" applyFont="1" applyFill="1" applyBorder="1" applyAlignment="1">
      <alignment horizontal="right" vertical="center"/>
    </xf>
    <xf numFmtId="3" fontId="23" fillId="18" borderId="101" xfId="0" applyNumberFormat="1" applyFont="1" applyFill="1" applyBorder="1" applyAlignment="1">
      <alignment horizontal="right" vertical="center"/>
    </xf>
    <xf numFmtId="3" fontId="24" fillId="18" borderId="122" xfId="96" applyNumberFormat="1" applyFont="1" applyFill="1" applyBorder="1" applyAlignment="1">
      <alignment horizontal="right" vertical="center" wrapText="1"/>
    </xf>
    <xf numFmtId="3" fontId="25" fillId="16" borderId="66" xfId="96" applyNumberFormat="1" applyFont="1" applyFill="1" applyBorder="1" applyAlignment="1">
      <alignment horizontal="right" vertical="center" wrapText="1"/>
    </xf>
    <xf numFmtId="3" fontId="24" fillId="18" borderId="102" xfId="96" applyNumberFormat="1" applyFont="1" applyFill="1" applyBorder="1" applyAlignment="1">
      <alignment horizontal="right" vertical="center" wrapText="1"/>
    </xf>
    <xf numFmtId="3" fontId="25" fillId="16" borderId="102" xfId="96" applyNumberFormat="1" applyFont="1" applyFill="1" applyBorder="1" applyAlignment="1">
      <alignment horizontal="right" vertical="center" wrapText="1"/>
    </xf>
    <xf numFmtId="3" fontId="23" fillId="18" borderId="102" xfId="0" applyNumberFormat="1" applyFont="1" applyFill="1" applyBorder="1" applyAlignment="1">
      <alignment horizontal="right" vertical="center"/>
    </xf>
    <xf numFmtId="3" fontId="25" fillId="16" borderId="103" xfId="96" applyNumberFormat="1" applyFont="1" applyFill="1" applyBorder="1" applyAlignment="1">
      <alignment horizontal="right" vertical="center" wrapText="1"/>
    </xf>
    <xf numFmtId="3" fontId="25" fillId="16" borderId="123" xfId="96" applyNumberFormat="1" applyFont="1" applyFill="1" applyBorder="1" applyAlignment="1">
      <alignment horizontal="right" vertical="center" wrapText="1"/>
    </xf>
    <xf numFmtId="3" fontId="23" fillId="18" borderId="124" xfId="0" applyNumberFormat="1" applyFont="1" applyFill="1" applyBorder="1" applyAlignment="1">
      <alignment horizontal="right" vertical="center"/>
    </xf>
    <xf numFmtId="3" fontId="24" fillId="18" borderId="125" xfId="96" applyNumberFormat="1" applyFont="1" applyFill="1" applyBorder="1" applyAlignment="1">
      <alignment horizontal="right" vertical="center" wrapText="1"/>
    </xf>
    <xf numFmtId="3" fontId="25" fillId="16" borderId="67" xfId="96" applyNumberFormat="1" applyFont="1" applyFill="1" applyBorder="1" applyAlignment="1">
      <alignment horizontal="right" vertical="center" wrapText="1"/>
    </xf>
    <xf numFmtId="3" fontId="24" fillId="18" borderId="126" xfId="96" applyNumberFormat="1" applyFont="1" applyFill="1" applyBorder="1" applyAlignment="1">
      <alignment horizontal="right" vertical="center" wrapText="1"/>
    </xf>
    <xf numFmtId="3" fontId="25" fillId="16" borderId="126" xfId="96" applyNumberFormat="1" applyFont="1" applyFill="1" applyBorder="1" applyAlignment="1">
      <alignment horizontal="right" vertical="center" wrapText="1"/>
    </xf>
    <xf numFmtId="3" fontId="23" fillId="18" borderId="126" xfId="0" applyNumberFormat="1" applyFont="1" applyFill="1" applyBorder="1" applyAlignment="1">
      <alignment horizontal="right" vertical="center"/>
    </xf>
    <xf numFmtId="3" fontId="25" fillId="16" borderId="127" xfId="96" applyNumberFormat="1" applyFont="1" applyFill="1" applyBorder="1" applyAlignment="1">
      <alignment horizontal="right" vertical="center" wrapText="1"/>
    </xf>
    <xf numFmtId="3" fontId="25" fillId="16" borderId="128" xfId="96" applyNumberFormat="1" applyFont="1" applyFill="1" applyBorder="1" applyAlignment="1">
      <alignment horizontal="right" vertical="center" wrapText="1"/>
    </xf>
    <xf numFmtId="3" fontId="15" fillId="14" borderId="6" xfId="0" applyNumberFormat="1" applyFont="1" applyFill="1" applyBorder="1" applyAlignment="1">
      <alignment horizontal="center" vertical="center"/>
    </xf>
    <xf numFmtId="3" fontId="15" fillId="14" borderId="22" xfId="0" applyNumberFormat="1" applyFont="1" applyFill="1" applyBorder="1" applyAlignment="1">
      <alignment horizontal="center" vertical="center"/>
    </xf>
    <xf numFmtId="3" fontId="16" fillId="16" borderId="49" xfId="0" applyNumberFormat="1" applyFont="1" applyFill="1" applyBorder="1" applyAlignment="1">
      <alignment horizontal="center"/>
    </xf>
    <xf numFmtId="3" fontId="22" fillId="16" borderId="49" xfId="0" applyNumberFormat="1" applyFont="1" applyFill="1" applyBorder="1" applyAlignment="1">
      <alignment horizontal="center"/>
    </xf>
    <xf numFmtId="3" fontId="22" fillId="16" borderId="39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3" fillId="0" borderId="0" xfId="0" applyNumberFormat="1" applyFont="1" applyAlignment="1">
      <alignment horizontal="center"/>
    </xf>
    <xf numFmtId="3" fontId="14" fillId="14" borderId="0" xfId="0" applyNumberFormat="1" applyFont="1" applyFill="1" applyAlignment="1">
      <alignment horizontal="left"/>
    </xf>
    <xf numFmtId="3" fontId="23" fillId="0" borderId="99" xfId="0" applyNumberFormat="1" applyFont="1" applyFill="1" applyBorder="1" applyAlignment="1">
      <alignment horizontal="right" vertical="center"/>
    </xf>
    <xf numFmtId="3" fontId="23" fillId="0" borderId="60" xfId="0" applyNumberFormat="1" applyFont="1" applyFill="1" applyBorder="1" applyAlignment="1">
      <alignment horizontal="right" vertical="center"/>
    </xf>
    <xf numFmtId="3" fontId="22" fillId="15" borderId="53" xfId="0" applyNumberFormat="1" applyFont="1" applyFill="1" applyBorder="1" applyAlignment="1">
      <alignment horizontal="right" vertical="center"/>
    </xf>
    <xf numFmtId="3" fontId="22" fillId="16" borderId="66" xfId="0" applyNumberFormat="1" applyFont="1" applyFill="1" applyBorder="1" applyAlignment="1">
      <alignment horizontal="right" vertical="center"/>
    </xf>
    <xf numFmtId="3" fontId="22" fillId="15" borderId="54" xfId="0" applyNumberFormat="1" applyFont="1" applyFill="1" applyBorder="1" applyAlignment="1">
      <alignment horizontal="right" vertical="center"/>
    </xf>
    <xf numFmtId="3" fontId="23" fillId="0" borderId="62" xfId="0" applyNumberFormat="1" applyFont="1" applyFill="1" applyBorder="1" applyAlignment="1">
      <alignment horizontal="right" vertical="center"/>
    </xf>
    <xf numFmtId="3" fontId="23" fillId="0" borderId="61" xfId="0" applyNumberFormat="1" applyFont="1" applyFill="1" applyBorder="1" applyAlignment="1">
      <alignment horizontal="right" vertical="center"/>
    </xf>
    <xf numFmtId="3" fontId="23" fillId="0" borderId="61" xfId="0" applyNumberFormat="1" applyFont="1" applyBorder="1" applyAlignment="1">
      <alignment horizontal="right" vertical="center"/>
    </xf>
    <xf numFmtId="3" fontId="24" fillId="0" borderId="62" xfId="94" applyNumberFormat="1" applyFont="1" applyFill="1" applyBorder="1" applyAlignment="1">
      <alignment horizontal="right" vertical="center" wrapText="1"/>
    </xf>
    <xf numFmtId="3" fontId="24" fillId="0" borderId="61" xfId="96" applyNumberFormat="1" applyFont="1" applyFill="1" applyBorder="1" applyAlignment="1">
      <alignment horizontal="right" vertical="center" wrapText="1"/>
    </xf>
    <xf numFmtId="3" fontId="24" fillId="0" borderId="62" xfId="96" applyNumberFormat="1" applyFont="1" applyFill="1" applyBorder="1" applyAlignment="1">
      <alignment horizontal="right" vertical="center" wrapText="1"/>
    </xf>
    <xf numFmtId="3" fontId="22" fillId="16" borderId="67" xfId="0" applyNumberFormat="1" applyFont="1" applyFill="1" applyBorder="1" applyAlignment="1">
      <alignment horizontal="right" vertical="center"/>
    </xf>
    <xf numFmtId="3" fontId="22" fillId="15" borderId="12" xfId="0" applyNumberFormat="1" applyFont="1" applyFill="1" applyBorder="1" applyAlignment="1">
      <alignment horizontal="right" vertical="center"/>
    </xf>
    <xf numFmtId="3" fontId="15" fillId="14" borderId="33" xfId="0" applyNumberFormat="1" applyFont="1" applyFill="1" applyBorder="1" applyAlignment="1">
      <alignment horizontal="right" vertical="center"/>
    </xf>
    <xf numFmtId="3" fontId="15" fillId="14" borderId="104" xfId="0" applyNumberFormat="1" applyFont="1" applyFill="1" applyBorder="1" applyAlignment="1">
      <alignment horizontal="right" vertical="center"/>
    </xf>
    <xf numFmtId="3" fontId="15" fillId="14" borderId="105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24" fillId="0" borderId="98" xfId="96" applyNumberFormat="1" applyFont="1" applyFill="1" applyBorder="1" applyAlignment="1">
      <alignment horizontal="right" vertical="center" wrapText="1"/>
    </xf>
    <xf numFmtId="3" fontId="24" fillId="0" borderId="100" xfId="96" applyNumberFormat="1" applyFont="1" applyFill="1" applyBorder="1" applyAlignment="1">
      <alignment horizontal="right" vertical="center" wrapText="1"/>
    </xf>
    <xf numFmtId="3" fontId="24" fillId="0" borderId="59" xfId="96" applyNumberFormat="1" applyFont="1" applyFill="1" applyBorder="1" applyAlignment="1">
      <alignment horizontal="right" vertical="center" wrapText="1"/>
    </xf>
    <xf numFmtId="3" fontId="23" fillId="0" borderId="59" xfId="0" applyNumberFormat="1" applyFont="1" applyFill="1" applyBorder="1" applyAlignment="1">
      <alignment horizontal="right" vertical="center"/>
    </xf>
    <xf numFmtId="3" fontId="25" fillId="18" borderId="101" xfId="96" applyNumberFormat="1" applyFont="1" applyFill="1" applyBorder="1" applyAlignment="1">
      <alignment horizontal="right" vertical="center" wrapText="1"/>
    </xf>
    <xf numFmtId="3" fontId="25" fillId="18" borderId="102" xfId="96" applyNumberFormat="1" applyFont="1" applyFill="1" applyBorder="1" applyAlignment="1">
      <alignment horizontal="right" vertical="center" wrapText="1"/>
    </xf>
    <xf numFmtId="3" fontId="25" fillId="18" borderId="103" xfId="96" applyNumberFormat="1" applyFont="1" applyFill="1" applyBorder="1" applyAlignment="1">
      <alignment horizontal="right" vertical="center" wrapText="1"/>
    </xf>
    <xf numFmtId="3" fontId="24" fillId="0" borderId="61" xfId="94" applyNumberFormat="1" applyFont="1" applyFill="1" applyBorder="1" applyAlignment="1">
      <alignment horizontal="right" vertical="center" wrapText="1"/>
    </xf>
    <xf numFmtId="3" fontId="24" fillId="0" borderId="61" xfId="95" applyNumberFormat="1" applyFont="1" applyFill="1" applyBorder="1" applyAlignment="1">
      <alignment horizontal="right" vertical="center" wrapText="1"/>
    </xf>
    <xf numFmtId="3" fontId="24" fillId="0" borderId="63" xfId="96" applyNumberFormat="1" applyFont="1" applyFill="1" applyBorder="1" applyAlignment="1">
      <alignment horizontal="right" vertical="center" wrapText="1"/>
    </xf>
    <xf numFmtId="3" fontId="24" fillId="0" borderId="64" xfId="96" applyNumberFormat="1" applyFont="1" applyFill="1" applyBorder="1" applyAlignment="1">
      <alignment horizontal="right" vertical="center" wrapText="1"/>
    </xf>
    <xf numFmtId="3" fontId="19" fillId="0" borderId="96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15" borderId="106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33" xfId="0" applyNumberFormat="1" applyFont="1" applyFill="1" applyBorder="1" applyAlignment="1">
      <alignment horizontal="center"/>
    </xf>
    <xf numFmtId="0" fontId="30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166" fontId="14" fillId="16" borderId="14" xfId="0" applyNumberFormat="1" applyFont="1" applyFill="1" applyBorder="1" applyAlignment="1">
      <alignment horizontal="center" vertical="center"/>
    </xf>
    <xf numFmtId="0" fontId="30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1" fontId="15" fillId="15" borderId="37" xfId="0" applyNumberFormat="1" applyFont="1" applyFill="1" applyBorder="1" applyAlignment="1">
      <alignment horizontal="center" vertical="center"/>
    </xf>
    <xf numFmtId="3" fontId="15" fillId="15" borderId="57" xfId="0" applyNumberFormat="1" applyFont="1" applyFill="1" applyBorder="1" applyAlignment="1">
      <alignment horizontal="center" shrinkToFit="1"/>
    </xf>
    <xf numFmtId="3" fontId="15" fillId="15" borderId="70" xfId="0" applyNumberFormat="1" applyFont="1" applyFill="1" applyBorder="1" applyAlignment="1">
      <alignment horizontal="center" shrinkToFit="1"/>
    </xf>
    <xf numFmtId="3" fontId="15" fillId="17" borderId="79" xfId="0" applyNumberFormat="1" applyFont="1" applyFill="1" applyBorder="1" applyAlignment="1">
      <alignment horizontal="center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8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70" xfId="0" applyNumberFormat="1" applyFont="1" applyFill="1" applyBorder="1" applyAlignment="1">
      <alignment horizontal="right" shrinkToFit="1"/>
    </xf>
    <xf numFmtId="3" fontId="15" fillId="15" borderId="57" xfId="0" applyNumberFormat="1" applyFont="1" applyFill="1" applyBorder="1" applyAlignment="1">
      <alignment horizontal="right" shrinkToFit="1"/>
    </xf>
    <xf numFmtId="3" fontId="15" fillId="15" borderId="70" xfId="0" applyNumberFormat="1" applyFont="1" applyFill="1" applyBorder="1" applyAlignment="1">
      <alignment horizontal="right" shrinkToFit="1"/>
    </xf>
    <xf numFmtId="3" fontId="15" fillId="14" borderId="79" xfId="0" applyNumberFormat="1" applyFont="1" applyFill="1" applyBorder="1" applyAlignment="1">
      <alignment horizontal="right" shrinkToFit="1"/>
    </xf>
    <xf numFmtId="3" fontId="19" fillId="16" borderId="129" xfId="0" applyNumberFormat="1" applyFont="1" applyFill="1" applyBorder="1" applyAlignment="1">
      <alignment horizontal="center"/>
    </xf>
    <xf numFmtId="3" fontId="19" fillId="16" borderId="50" xfId="0" applyNumberFormat="1" applyFont="1" applyFill="1" applyBorder="1" applyAlignment="1">
      <alignment horizontal="center"/>
    </xf>
    <xf numFmtId="3" fontId="19" fillId="16" borderId="130" xfId="0" applyNumberFormat="1" applyFont="1" applyFill="1" applyBorder="1" applyAlignment="1">
      <alignment horizontal="center"/>
    </xf>
    <xf numFmtId="3" fontId="15" fillId="16" borderId="115" xfId="0" applyNumberFormat="1" applyFont="1" applyFill="1" applyBorder="1" applyAlignment="1">
      <alignment horizontal="center" vertical="center"/>
    </xf>
    <xf numFmtId="3" fontId="15" fillId="16" borderId="131" xfId="0" applyNumberFormat="1" applyFont="1" applyFill="1" applyBorder="1" applyAlignment="1">
      <alignment horizontal="center" vertical="center"/>
    </xf>
    <xf numFmtId="3" fontId="14" fillId="0" borderId="131" xfId="0" applyNumberFormat="1" applyFont="1" applyBorder="1" applyAlignment="1">
      <alignment horizontal="center" vertical="center"/>
    </xf>
    <xf numFmtId="3" fontId="15" fillId="16" borderId="132" xfId="0" applyNumberFormat="1" applyFont="1" applyFill="1" applyBorder="1" applyAlignment="1">
      <alignment horizontal="center" vertical="center"/>
    </xf>
    <xf numFmtId="3" fontId="15" fillId="16" borderId="115" xfId="0" applyNumberFormat="1" applyFont="1" applyFill="1" applyBorder="1" applyAlignment="1">
      <alignment horizontal="center"/>
    </xf>
    <xf numFmtId="3" fontId="15" fillId="16" borderId="131" xfId="0" applyNumberFormat="1" applyFont="1" applyFill="1" applyBorder="1" applyAlignment="1">
      <alignment horizontal="center"/>
    </xf>
    <xf numFmtId="3" fontId="14" fillId="0" borderId="131" xfId="0" applyNumberFormat="1" applyFont="1" applyBorder="1" applyAlignment="1">
      <alignment horizontal="center"/>
    </xf>
    <xf numFmtId="3" fontId="15" fillId="16" borderId="132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165" fontId="15" fillId="16" borderId="8" xfId="0" applyNumberFormat="1" applyFont="1" applyFill="1" applyBorder="1" applyAlignment="1">
      <alignment horizontal="right" vertical="center"/>
    </xf>
    <xf numFmtId="3" fontId="15" fillId="16" borderId="55" xfId="0" applyNumberFormat="1" applyFont="1" applyFill="1" applyBorder="1" applyAlignment="1">
      <alignment horizontal="right" vertical="center"/>
    </xf>
    <xf numFmtId="165" fontId="15" fillId="16" borderId="76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165" fontId="15" fillId="16" borderId="19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3" fontId="14" fillId="0" borderId="55" xfId="0" applyNumberFormat="1" applyFont="1" applyBorder="1" applyAlignment="1">
      <alignment horizontal="right" vertical="center"/>
    </xf>
    <xf numFmtId="165" fontId="14" fillId="0" borderId="76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5" fillId="0" borderId="55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3" fontId="15" fillId="16" borderId="69" xfId="0" applyNumberFormat="1" applyFont="1" applyFill="1" applyBorder="1" applyAlignment="1">
      <alignment horizontal="right" vertical="center"/>
    </xf>
    <xf numFmtId="165" fontId="15" fillId="16" borderId="79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165" fontId="15" fillId="16" borderId="3" xfId="0" applyNumberFormat="1" applyFont="1" applyFill="1" applyBorder="1" applyAlignment="1">
      <alignment horizontal="right" vertical="center"/>
    </xf>
    <xf numFmtId="3" fontId="15" fillId="16" borderId="57" xfId="0" applyNumberFormat="1" applyFont="1" applyFill="1" applyBorder="1" applyAlignment="1">
      <alignment horizontal="right" vertical="center"/>
    </xf>
    <xf numFmtId="165" fontId="15" fillId="16" borderId="71" xfId="0" applyNumberFormat="1" applyFont="1" applyFill="1" applyBorder="1" applyAlignment="1">
      <alignment horizontal="right" vertical="center"/>
    </xf>
    <xf numFmtId="3" fontId="15" fillId="15" borderId="81" xfId="0" applyNumberFormat="1" applyFont="1" applyFill="1" applyBorder="1" applyAlignment="1">
      <alignment horizontal="right" vertical="center"/>
    </xf>
    <xf numFmtId="3" fontId="15" fillId="15" borderId="82" xfId="0" applyNumberFormat="1" applyFont="1" applyFill="1" applyBorder="1" applyAlignment="1">
      <alignment horizontal="right" vertical="center"/>
    </xf>
    <xf numFmtId="3" fontId="15" fillId="15" borderId="83" xfId="0" applyNumberFormat="1" applyFont="1" applyFill="1" applyBorder="1" applyAlignment="1">
      <alignment horizontal="right" vertical="center"/>
    </xf>
    <xf numFmtId="3" fontId="15" fillId="15" borderId="84" xfId="0" applyNumberFormat="1" applyFont="1" applyFill="1" applyBorder="1" applyAlignment="1">
      <alignment horizontal="right" vertical="center"/>
    </xf>
    <xf numFmtId="3" fontId="15" fillId="15" borderId="85" xfId="0" applyNumberFormat="1" applyFont="1" applyFill="1" applyBorder="1" applyAlignment="1">
      <alignment horizontal="right" vertical="center"/>
    </xf>
    <xf numFmtId="3" fontId="15" fillId="15" borderId="86" xfId="0" applyNumberFormat="1" applyFont="1" applyFill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/>
    </xf>
    <xf numFmtId="3" fontId="29" fillId="0" borderId="18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43" xfId="0" applyNumberFormat="1" applyFont="1" applyFill="1" applyBorder="1" applyAlignment="1">
      <alignment horizontal="right" vertical="center"/>
    </xf>
    <xf numFmtId="3" fontId="29" fillId="16" borderId="20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6" borderId="42" xfId="0" applyNumberFormat="1" applyFont="1" applyFill="1" applyBorder="1" applyAlignment="1">
      <alignment horizontal="right" vertical="center"/>
    </xf>
    <xf numFmtId="3" fontId="29" fillId="0" borderId="48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6" borderId="49" xfId="0" applyNumberFormat="1" applyFont="1" applyFill="1" applyBorder="1" applyAlignment="1">
      <alignment horizontal="right" vertical="center"/>
    </xf>
    <xf numFmtId="3" fontId="19" fillId="14" borderId="49" xfId="0" applyNumberFormat="1" applyFont="1" applyFill="1" applyBorder="1" applyAlignment="1">
      <alignment horizontal="right" vertical="center"/>
    </xf>
    <xf numFmtId="3" fontId="19" fillId="16" borderId="39" xfId="0" applyNumberFormat="1" applyFont="1" applyFill="1" applyBorder="1" applyAlignment="1">
      <alignment horizontal="right" vertical="center"/>
    </xf>
    <xf numFmtId="165" fontId="19" fillId="0" borderId="18" xfId="0" applyNumberFormat="1" applyFont="1" applyFill="1" applyBorder="1" applyAlignment="1">
      <alignment horizontal="right" vertical="center"/>
    </xf>
    <xf numFmtId="165" fontId="19" fillId="16" borderId="19" xfId="0" applyNumberFormat="1" applyFont="1" applyFill="1" applyBorder="1" applyAlignment="1">
      <alignment horizontal="right" vertical="center"/>
    </xf>
    <xf numFmtId="3" fontId="19" fillId="16" borderId="20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center" shrinkToFit="1"/>
    </xf>
    <xf numFmtId="3" fontId="15" fillId="15" borderId="74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72" xfId="0" applyNumberFormat="1" applyFont="1" applyFill="1" applyBorder="1" applyAlignment="1">
      <alignment horizontal="right" shrinkToFit="1"/>
    </xf>
    <xf numFmtId="3" fontId="15" fillId="17" borderId="32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71" xfId="0" applyNumberFormat="1" applyFont="1" applyFill="1" applyBorder="1" applyAlignment="1">
      <alignment horizontal="right" shrinkToFit="1"/>
    </xf>
    <xf numFmtId="3" fontId="15" fillId="17" borderId="71" xfId="0" applyNumberFormat="1" applyFont="1" applyFill="1" applyBorder="1" applyAlignment="1">
      <alignment horizontal="right" shrinkToFit="1"/>
    </xf>
    <xf numFmtId="3" fontId="15" fillId="14" borderId="85" xfId="0" applyNumberFormat="1" applyFont="1" applyFill="1" applyBorder="1" applyAlignment="1">
      <alignment horizontal="right"/>
    </xf>
    <xf numFmtId="3" fontId="15" fillId="14" borderId="106" xfId="0" applyNumberFormat="1" applyFont="1" applyFill="1" applyBorder="1" applyAlignment="1">
      <alignment horizontal="right"/>
    </xf>
    <xf numFmtId="3" fontId="15" fillId="17" borderId="82" xfId="0" applyNumberFormat="1" applyFont="1" applyFill="1" applyBorder="1" applyAlignment="1">
      <alignment horizontal="right"/>
    </xf>
    <xf numFmtId="3" fontId="15" fillId="17" borderId="86" xfId="0" applyNumberFormat="1" applyFont="1" applyFill="1" applyBorder="1" applyAlignment="1">
      <alignment horizontal="right"/>
    </xf>
    <xf numFmtId="3" fontId="15" fillId="15" borderId="44" xfId="0" applyNumberFormat="1" applyFont="1" applyFill="1" applyBorder="1" applyAlignment="1">
      <alignment horizontal="right" shrinkToFit="1"/>
    </xf>
    <xf numFmtId="3" fontId="14" fillId="0" borderId="55" xfId="0" applyNumberFormat="1" applyFont="1" applyFill="1" applyBorder="1" applyAlignment="1">
      <alignment horizontal="right" shrinkToFit="1"/>
    </xf>
    <xf numFmtId="3" fontId="15" fillId="15" borderId="55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83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73" xfId="0" applyNumberFormat="1" applyFont="1" applyFill="1" applyBorder="1" applyAlignment="1">
      <alignment horizontal="right" shrinkToFit="1"/>
    </xf>
    <xf numFmtId="3" fontId="14" fillId="16" borderId="76" xfId="0" applyNumberFormat="1" applyFont="1" applyFill="1" applyBorder="1" applyAlignment="1">
      <alignment horizontal="right" shrinkToFit="1"/>
    </xf>
    <xf numFmtId="3" fontId="15" fillId="14" borderId="76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84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0" borderId="17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0" borderId="69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69" xfId="0" applyNumberFormat="1" applyFont="1" applyFill="1" applyBorder="1" applyAlignment="1">
      <alignment horizontal="right" shrinkToFit="1"/>
    </xf>
    <xf numFmtId="3" fontId="15" fillId="14" borderId="81" xfId="0" applyNumberFormat="1" applyFont="1" applyFill="1" applyBorder="1" applyAlignment="1">
      <alignment horizontal="right"/>
    </xf>
    <xf numFmtId="167" fontId="29" fillId="0" borderId="17" xfId="2" applyNumberFormat="1" applyFont="1" applyBorder="1" applyAlignment="1">
      <alignment horizontal="right"/>
    </xf>
    <xf numFmtId="3" fontId="19" fillId="0" borderId="18" xfId="0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9" fillId="0" borderId="19" xfId="0" applyNumberFormat="1" applyFont="1" applyBorder="1" applyAlignment="1">
      <alignment horizontal="right"/>
    </xf>
    <xf numFmtId="3" fontId="19" fillId="15" borderId="43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42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32" xfId="0" applyNumberFormat="1" applyFont="1" applyFill="1" applyBorder="1" applyAlignment="1">
      <alignment horizontal="center" vertical="center"/>
    </xf>
    <xf numFmtId="3" fontId="29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3" fontId="31" fillId="0" borderId="139" xfId="99" applyNumberFormat="1" applyFont="1" applyFill="1" applyBorder="1" applyAlignment="1">
      <alignment horizontal="center" wrapText="1"/>
    </xf>
    <xf numFmtId="4" fontId="21" fillId="0" borderId="111" xfId="0" applyNumberFormat="1" applyFont="1" applyBorder="1" applyAlignment="1">
      <alignment horizontal="center"/>
    </xf>
    <xf numFmtId="3" fontId="21" fillId="0" borderId="139" xfId="0" applyNumberFormat="1" applyFont="1" applyFill="1" applyBorder="1" applyAlignment="1">
      <alignment horizontal="center" wrapText="1"/>
    </xf>
    <xf numFmtId="3" fontId="15" fillId="14" borderId="25" xfId="0" applyNumberFormat="1" applyFont="1" applyFill="1" applyBorder="1" applyAlignment="1">
      <alignment horizontal="center"/>
    </xf>
    <xf numFmtId="4" fontId="21" fillId="0" borderId="112" xfId="0" applyNumberFormat="1" applyFont="1" applyBorder="1" applyAlignment="1">
      <alignment horizontal="center"/>
    </xf>
    <xf numFmtId="3" fontId="20" fillId="15" borderId="135" xfId="0" applyNumberFormat="1" applyFont="1" applyFill="1" applyBorder="1" applyAlignment="1">
      <alignment horizontal="center" wrapText="1"/>
    </xf>
    <xf numFmtId="3" fontId="20" fillId="15" borderId="140" xfId="0" applyNumberFormat="1" applyFont="1" applyFill="1" applyBorder="1" applyAlignment="1">
      <alignment horizontal="center"/>
    </xf>
    <xf numFmtId="3" fontId="20" fillId="14" borderId="115" xfId="0" applyNumberFormat="1" applyFont="1" applyFill="1" applyBorder="1" applyAlignment="1">
      <alignment horizontal="center"/>
    </xf>
    <xf numFmtId="3" fontId="20" fillId="14" borderId="131" xfId="0" applyNumberFormat="1" applyFont="1" applyFill="1" applyBorder="1" applyAlignment="1">
      <alignment horizontal="center"/>
    </xf>
    <xf numFmtId="3" fontId="15" fillId="14" borderId="80" xfId="0" applyNumberFormat="1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36" xfId="0" applyNumberFormat="1" applyFont="1" applyFill="1" applyBorder="1" applyAlignment="1">
      <alignment horizontal="center" vertical="center" shrinkToFit="1"/>
    </xf>
    <xf numFmtId="3" fontId="14" fillId="0" borderId="137" xfId="0" applyNumberFormat="1" applyFont="1" applyBorder="1" applyAlignment="1">
      <alignment horizontal="center" vertical="center" shrinkToFit="1"/>
    </xf>
    <xf numFmtId="3" fontId="15" fillId="14" borderId="137" xfId="0" applyNumberFormat="1" applyFont="1" applyFill="1" applyBorder="1" applyAlignment="1">
      <alignment horizontal="center" vertical="center" shrinkToFit="1"/>
    </xf>
    <xf numFmtId="3" fontId="15" fillId="14" borderId="138" xfId="0" applyNumberFormat="1" applyFont="1" applyFill="1" applyBorder="1" applyAlignment="1">
      <alignment horizontal="center" vertical="center" shrinkToFit="1"/>
    </xf>
    <xf numFmtId="3" fontId="15" fillId="17" borderId="80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21" fillId="0" borderId="22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 wrapText="1"/>
    </xf>
    <xf numFmtId="0" fontId="21" fillId="0" borderId="50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3" fontId="37" fillId="0" borderId="26" xfId="0" applyNumberFormat="1" applyFont="1" applyFill="1" applyBorder="1" applyAlignment="1">
      <alignment horizontal="right" vertical="center"/>
    </xf>
    <xf numFmtId="4" fontId="37" fillId="0" borderId="36" xfId="0" applyNumberFormat="1" applyFont="1" applyFill="1" applyBorder="1" applyAlignment="1">
      <alignment horizontal="right" vertical="center" wrapText="1"/>
    </xf>
    <xf numFmtId="3" fontId="37" fillId="0" borderId="27" xfId="0" applyNumberFormat="1" applyFont="1" applyBorder="1" applyAlignment="1">
      <alignment horizontal="right" vertical="center" wrapText="1"/>
    </xf>
    <xf numFmtId="10" fontId="37" fillId="0" borderId="27" xfId="0" applyNumberFormat="1" applyFont="1" applyFill="1" applyBorder="1" applyAlignment="1">
      <alignment horizontal="right" vertical="center" wrapText="1"/>
    </xf>
    <xf numFmtId="10" fontId="37" fillId="0" borderId="27" xfId="0" applyNumberFormat="1" applyFont="1" applyBorder="1" applyAlignment="1">
      <alignment horizontal="right" vertical="center" wrapText="1"/>
    </xf>
    <xf numFmtId="3" fontId="37" fillId="0" borderId="27" xfId="0" applyNumberFormat="1" applyFont="1" applyFill="1" applyBorder="1" applyAlignment="1">
      <alignment horizontal="right" vertical="center" wrapText="1"/>
    </xf>
    <xf numFmtId="4" fontId="37" fillId="0" borderId="27" xfId="0" applyNumberFormat="1" applyFont="1" applyFill="1" applyBorder="1" applyAlignment="1">
      <alignment horizontal="right" vertical="center" wrapText="1"/>
    </xf>
    <xf numFmtId="10" fontId="37" fillId="0" borderId="27" xfId="100" applyNumberFormat="1" applyFont="1" applyBorder="1" applyAlignment="1">
      <alignment horizontal="right" vertical="center" wrapText="1"/>
    </xf>
    <xf numFmtId="10" fontId="37" fillId="0" borderId="28" xfId="0" applyNumberFormat="1" applyFont="1" applyBorder="1" applyAlignment="1">
      <alignment horizontal="right" vertical="center" wrapText="1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6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6" borderId="71" xfId="0" applyNumberFormat="1" applyFont="1" applyFill="1" applyBorder="1" applyAlignment="1">
      <alignment horizontal="center"/>
    </xf>
    <xf numFmtId="3" fontId="16" fillId="14" borderId="44" xfId="0" applyNumberFormat="1" applyFont="1" applyFill="1" applyBorder="1" applyAlignment="1">
      <alignment horizontal="center" vertical="center" wrapText="1"/>
    </xf>
    <xf numFmtId="3" fontId="26" fillId="0" borderId="0" xfId="92" applyNumberFormat="1" applyFont="1" applyFill="1" applyBorder="1" applyAlignment="1">
      <alignment horizontal="right" vertical="center" wrapText="1"/>
    </xf>
    <xf numFmtId="3" fontId="26" fillId="16" borderId="0" xfId="92" applyNumberFormat="1" applyFont="1" applyFill="1" applyBorder="1" applyAlignment="1">
      <alignment horizontal="right" vertical="center" wrapText="1"/>
    </xf>
    <xf numFmtId="3" fontId="24" fillId="0" borderId="142" xfId="96" applyNumberFormat="1" applyFont="1" applyFill="1" applyBorder="1" applyAlignment="1">
      <alignment horizontal="right" vertical="center" wrapText="1"/>
    </xf>
    <xf numFmtId="3" fontId="24" fillId="0" borderId="142" xfId="94" applyNumberFormat="1" applyFont="1" applyFill="1" applyBorder="1" applyAlignment="1">
      <alignment horizontal="right" vertical="center" wrapText="1"/>
    </xf>
    <xf numFmtId="3" fontId="23" fillId="0" borderId="142" xfId="0" applyNumberFormat="1" applyFont="1" applyFill="1" applyBorder="1" applyAlignment="1">
      <alignment horizontal="right" vertical="center"/>
    </xf>
    <xf numFmtId="3" fontId="24" fillId="0" borderId="143" xfId="96" applyNumberFormat="1" applyFont="1" applyFill="1" applyBorder="1" applyAlignment="1">
      <alignment horizontal="right" vertical="center" wrapText="1"/>
    </xf>
    <xf numFmtId="3" fontId="15" fillId="14" borderId="35" xfId="0" applyNumberFormat="1" applyFont="1" applyFill="1" applyBorder="1" applyAlignment="1">
      <alignment horizontal="right" vertical="center"/>
    </xf>
    <xf numFmtId="3" fontId="23" fillId="0" borderId="144" xfId="0" applyNumberFormat="1" applyFont="1" applyBorder="1" applyAlignment="1">
      <alignment horizontal="right" vertical="center"/>
    </xf>
    <xf numFmtId="3" fontId="24" fillId="0" borderId="145" xfId="96" applyNumberFormat="1" applyFont="1" applyFill="1" applyBorder="1" applyAlignment="1">
      <alignment horizontal="right" vertical="center" wrapText="1"/>
    </xf>
    <xf numFmtId="3" fontId="23" fillId="0" borderId="145" xfId="0" applyNumberFormat="1" applyFont="1" applyBorder="1" applyAlignment="1">
      <alignment horizontal="right" vertical="center"/>
    </xf>
    <xf numFmtId="3" fontId="24" fillId="0" borderId="145" xfId="94" applyNumberFormat="1" applyFont="1" applyFill="1" applyBorder="1" applyAlignment="1">
      <alignment horizontal="right" vertical="center" wrapText="1"/>
    </xf>
    <xf numFmtId="3" fontId="23" fillId="0" borderId="145" xfId="0" applyNumberFormat="1" applyFont="1" applyFill="1" applyBorder="1" applyAlignment="1">
      <alignment horizontal="right" vertical="center"/>
    </xf>
    <xf numFmtId="3" fontId="24" fillId="0" borderId="146" xfId="96" applyNumberFormat="1" applyFont="1" applyFill="1" applyBorder="1" applyAlignment="1">
      <alignment horizontal="right" vertical="center" wrapText="1"/>
    </xf>
    <xf numFmtId="3" fontId="15" fillId="14" borderId="147" xfId="0" applyNumberFormat="1" applyFont="1" applyFill="1" applyBorder="1" applyAlignment="1">
      <alignment horizontal="right" vertical="center"/>
    </xf>
    <xf numFmtId="3" fontId="23" fillId="0" borderId="141" xfId="0" applyNumberFormat="1" applyFont="1" applyFill="1" applyBorder="1" applyAlignment="1">
      <alignment horizontal="right" vertical="center"/>
    </xf>
    <xf numFmtId="10" fontId="37" fillId="18" borderId="27" xfId="10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center" wrapText="1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33" xfId="0" applyNumberFormat="1" applyFont="1" applyFill="1" applyBorder="1" applyAlignment="1">
      <alignment horizontal="center" vertical="center" shrinkToFit="1"/>
    </xf>
    <xf numFmtId="3" fontId="15" fillId="17" borderId="134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72" xfId="0" applyNumberFormat="1" applyFont="1" applyFill="1" applyBorder="1" applyAlignment="1">
      <alignment horizontal="center" shrinkToFit="1"/>
    </xf>
    <xf numFmtId="3" fontId="15" fillId="17" borderId="74" xfId="0" applyNumberFormat="1" applyFont="1" applyFill="1" applyBorder="1" applyAlignment="1">
      <alignment horizontal="center" shrinkToFit="1"/>
    </xf>
    <xf numFmtId="3" fontId="15" fillId="17" borderId="73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69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70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9" fillId="0" borderId="0" xfId="0" applyFont="1" applyAlignment="1"/>
    <xf numFmtId="3" fontId="15" fillId="14" borderId="87" xfId="0" applyNumberFormat="1" applyFont="1" applyFill="1" applyBorder="1" applyAlignment="1">
      <alignment horizontal="center"/>
    </xf>
    <xf numFmtId="3" fontId="15" fillId="14" borderId="88" xfId="0" applyNumberFormat="1" applyFont="1" applyFill="1" applyBorder="1" applyAlignment="1">
      <alignment horizontal="center"/>
    </xf>
    <xf numFmtId="3" fontId="15" fillId="14" borderId="89" xfId="0" applyNumberFormat="1" applyFont="1" applyFill="1" applyBorder="1" applyAlignment="1">
      <alignment horizontal="center"/>
    </xf>
    <xf numFmtId="3" fontId="15" fillId="14" borderId="90" xfId="0" applyNumberFormat="1" applyFont="1" applyFill="1" applyBorder="1" applyAlignment="1">
      <alignment horizontal="center"/>
    </xf>
    <xf numFmtId="3" fontId="15" fillId="14" borderId="91" xfId="0" applyNumberFormat="1" applyFont="1" applyFill="1" applyBorder="1" applyAlignment="1">
      <alignment horizontal="center" vertical="center"/>
    </xf>
    <xf numFmtId="3" fontId="15" fillId="14" borderId="94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22" fillId="0" borderId="0" xfId="0" applyNumberFormat="1" applyFont="1" applyAlignment="1">
      <alignment horizontal="center"/>
    </xf>
    <xf numFmtId="3" fontId="16" fillId="3" borderId="87" xfId="0" applyNumberFormat="1" applyFont="1" applyFill="1" applyBorder="1" applyAlignment="1">
      <alignment horizontal="center"/>
    </xf>
    <xf numFmtId="3" fontId="16" fillId="3" borderId="88" xfId="0" applyNumberFormat="1" applyFont="1" applyFill="1" applyBorder="1" applyAlignment="1">
      <alignment horizontal="center"/>
    </xf>
    <xf numFmtId="3" fontId="16" fillId="3" borderId="89" xfId="0" applyNumberFormat="1" applyFont="1" applyFill="1" applyBorder="1" applyAlignment="1">
      <alignment horizont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72" xfId="0" applyNumberFormat="1" applyFont="1" applyFill="1" applyBorder="1" applyAlignment="1">
      <alignment horizontal="center"/>
    </xf>
    <xf numFmtId="3" fontId="16" fillId="3" borderId="90" xfId="0" applyNumberFormat="1" applyFont="1" applyFill="1" applyBorder="1" applyAlignment="1">
      <alignment horizontal="center"/>
    </xf>
    <xf numFmtId="3" fontId="16" fillId="3" borderId="114" xfId="0" applyNumberFormat="1" applyFont="1" applyFill="1" applyBorder="1" applyAlignment="1">
      <alignment horizontal="center"/>
    </xf>
    <xf numFmtId="3" fontId="16" fillId="3" borderId="115" xfId="0" applyNumberFormat="1" applyFont="1" applyFill="1" applyBorder="1" applyAlignment="1">
      <alignment horizontal="center" vertical="center"/>
    </xf>
    <xf numFmtId="3" fontId="16" fillId="3" borderId="119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7"/>
  <sheetViews>
    <sheetView showGridLines="0" tabSelected="1" view="pageLayout" zoomScaleNormal="100" workbookViewId="0">
      <selection activeCell="A3" sqref="A3"/>
    </sheetView>
  </sheetViews>
  <sheetFormatPr baseColWidth="10" defaultRowHeight="12.75" x14ac:dyDescent="0.2"/>
  <cols>
    <col min="1" max="1" width="155.85546875" customWidth="1"/>
  </cols>
  <sheetData>
    <row r="3" spans="1:1" ht="15.75" x14ac:dyDescent="0.25">
      <c r="A3" s="7" t="s">
        <v>341</v>
      </c>
    </row>
    <row r="5" spans="1:1" x14ac:dyDescent="0.2">
      <c r="A5" s="9" t="s">
        <v>321</v>
      </c>
    </row>
    <row r="7" spans="1:1" x14ac:dyDescent="0.2">
      <c r="A7" s="5" t="s">
        <v>383</v>
      </c>
    </row>
    <row r="8" spans="1:1" x14ac:dyDescent="0.2">
      <c r="A8" s="5" t="s">
        <v>384</v>
      </c>
    </row>
    <row r="10" spans="1:1" x14ac:dyDescent="0.2">
      <c r="A10" s="10" t="s">
        <v>301</v>
      </c>
    </row>
    <row r="12" spans="1:1" x14ac:dyDescent="0.2">
      <c r="A12" s="5" t="s">
        <v>308</v>
      </c>
    </row>
    <row r="13" spans="1:1" x14ac:dyDescent="0.2">
      <c r="A13" s="5" t="s">
        <v>309</v>
      </c>
    </row>
    <row r="14" spans="1:1" x14ac:dyDescent="0.2">
      <c r="A14" s="5" t="s">
        <v>310</v>
      </c>
    </row>
    <row r="15" spans="1:1" x14ac:dyDescent="0.2">
      <c r="A15" s="5" t="s">
        <v>311</v>
      </c>
    </row>
    <row r="17" spans="1:1" x14ac:dyDescent="0.2">
      <c r="A17" s="11" t="s">
        <v>322</v>
      </c>
    </row>
    <row r="19" spans="1:1" x14ac:dyDescent="0.2">
      <c r="A19" s="5" t="s">
        <v>323</v>
      </c>
    </row>
    <row r="21" spans="1:1" x14ac:dyDescent="0.2">
      <c r="A21" s="12" t="s">
        <v>303</v>
      </c>
    </row>
    <row r="23" spans="1:1" x14ac:dyDescent="0.2">
      <c r="A23" s="5" t="s">
        <v>312</v>
      </c>
    </row>
    <row r="24" spans="1:1" x14ac:dyDescent="0.2">
      <c r="A24" s="5" t="s">
        <v>313</v>
      </c>
    </row>
    <row r="25" spans="1:1" x14ac:dyDescent="0.2">
      <c r="A25" s="5" t="s">
        <v>314</v>
      </c>
    </row>
    <row r="26" spans="1:1" x14ac:dyDescent="0.2">
      <c r="A26" s="5" t="s">
        <v>315</v>
      </c>
    </row>
    <row r="27" spans="1:1" x14ac:dyDescent="0.2">
      <c r="A27" s="5" t="s">
        <v>316</v>
      </c>
    </row>
    <row r="28" spans="1:1" x14ac:dyDescent="0.2">
      <c r="A28" s="5" t="s">
        <v>317</v>
      </c>
    </row>
    <row r="30" spans="1:1" x14ac:dyDescent="0.2">
      <c r="A30" s="13" t="s">
        <v>304</v>
      </c>
    </row>
    <row r="32" spans="1:1" x14ac:dyDescent="0.2">
      <c r="A32" s="5" t="s">
        <v>318</v>
      </c>
    </row>
    <row r="33" spans="1:1" x14ac:dyDescent="0.2">
      <c r="A33" s="5" t="s">
        <v>319</v>
      </c>
    </row>
    <row r="34" spans="1:1" x14ac:dyDescent="0.2">
      <c r="A34" s="5" t="s">
        <v>320</v>
      </c>
    </row>
    <row r="35" spans="1:1" x14ac:dyDescent="0.2">
      <c r="A35" s="5" t="s">
        <v>360</v>
      </c>
    </row>
    <row r="37" spans="1:1" x14ac:dyDescent="0.2">
      <c r="A37" s="8" t="s">
        <v>306</v>
      </c>
    </row>
  </sheetData>
  <hyperlinks>
    <hyperlink ref="A7" location="'Tabla 1'!A1" display="EVOLUCION DEL NUMERO DE PERSONAS CON DISCAPACIDAD 2002-2015 SEGÚN TIPOLOGÍA"/>
    <hyperlink ref="A8" location="'Tabla 2'!A1" display="EVOLUCION DEL NUMERO Y PROPORCIÓN DE PERSONAS CON DISCAPACIDAD MAYORES Y MENORES DE 65 AÑOS EN RELACIÓN A LA POBLACIÓN 2003-2015"/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view="pageLayout" zoomScaleNormal="100" workbookViewId="0">
      <selection activeCell="F20" sqref="F20"/>
    </sheetView>
  </sheetViews>
  <sheetFormatPr baseColWidth="10" defaultRowHeight="12.75" x14ac:dyDescent="0.2"/>
  <cols>
    <col min="1" max="1" width="2.85546875" style="44" customWidth="1"/>
    <col min="2" max="2" width="26.140625" style="44" customWidth="1"/>
    <col min="3" max="10" width="11.42578125" style="44" customWidth="1"/>
    <col min="11" max="11" width="14.42578125" style="44" customWidth="1"/>
    <col min="12" max="12" width="15" style="44" customWidth="1"/>
    <col min="13" max="16384" width="11.42578125" style="44"/>
  </cols>
  <sheetData>
    <row r="2" spans="2:11" ht="15" x14ac:dyDescent="0.25">
      <c r="C2" s="584" t="s">
        <v>299</v>
      </c>
      <c r="D2" s="584"/>
      <c r="E2" s="584"/>
      <c r="F2" s="584"/>
      <c r="G2" s="584"/>
      <c r="H2" s="584"/>
      <c r="I2" s="584"/>
      <c r="J2" s="584"/>
    </row>
    <row r="3" spans="2:11" x14ac:dyDescent="0.2">
      <c r="J3" s="65" t="s">
        <v>307</v>
      </c>
    </row>
    <row r="4" spans="2:11" x14ac:dyDescent="0.2">
      <c r="C4" s="585" t="s">
        <v>74</v>
      </c>
      <c r="D4" s="585"/>
      <c r="E4" s="585"/>
      <c r="F4" s="585"/>
      <c r="G4" s="585"/>
      <c r="H4" s="585"/>
      <c r="I4" s="585"/>
      <c r="J4" s="585"/>
      <c r="K4" s="37"/>
    </row>
    <row r="5" spans="2:11" x14ac:dyDescent="0.2">
      <c r="B5" s="40"/>
      <c r="C5" s="557" t="s">
        <v>0</v>
      </c>
      <c r="D5" s="557"/>
      <c r="E5" s="557"/>
      <c r="F5" s="557"/>
      <c r="G5" s="557"/>
      <c r="H5" s="557"/>
      <c r="I5" s="557"/>
      <c r="J5" s="557"/>
    </row>
    <row r="6" spans="2:11" x14ac:dyDescent="0.2">
      <c r="B6" s="40"/>
      <c r="C6" s="40"/>
      <c r="D6" s="40"/>
      <c r="E6" s="40"/>
      <c r="F6" s="40"/>
      <c r="G6" s="40"/>
      <c r="H6" s="40"/>
      <c r="I6" s="40"/>
      <c r="J6" s="40"/>
    </row>
    <row r="7" spans="2:11" x14ac:dyDescent="0.2">
      <c r="B7" s="40"/>
      <c r="C7" s="40"/>
      <c r="D7" s="40"/>
      <c r="E7" s="40"/>
      <c r="F7" s="40"/>
      <c r="G7" s="40"/>
      <c r="H7" s="40"/>
      <c r="I7" s="40"/>
      <c r="J7" s="40"/>
    </row>
    <row r="8" spans="2:11" ht="13.5" thickBot="1" x14ac:dyDescent="0.25">
      <c r="B8" s="40"/>
      <c r="C8" s="40"/>
      <c r="D8" s="40"/>
      <c r="E8" s="40"/>
      <c r="F8" s="40"/>
      <c r="G8" s="40"/>
      <c r="H8" s="40"/>
      <c r="I8" s="40"/>
      <c r="J8" s="40"/>
    </row>
    <row r="9" spans="2:11" ht="16.5" thickTop="1" thickBot="1" x14ac:dyDescent="0.3">
      <c r="B9" s="96"/>
      <c r="C9" s="193" t="s">
        <v>46</v>
      </c>
      <c r="D9" s="146" t="s">
        <v>1</v>
      </c>
      <c r="E9" s="146" t="s">
        <v>47</v>
      </c>
      <c r="F9" s="146" t="s">
        <v>1</v>
      </c>
      <c r="G9" s="146" t="s">
        <v>48</v>
      </c>
      <c r="H9" s="146" t="s">
        <v>1</v>
      </c>
      <c r="I9" s="146" t="s">
        <v>15</v>
      </c>
      <c r="J9" s="148" t="s">
        <v>1</v>
      </c>
    </row>
    <row r="10" spans="2:11" ht="15" x14ac:dyDescent="0.25">
      <c r="B10" s="208" t="s">
        <v>20</v>
      </c>
      <c r="C10" s="434">
        <v>4031</v>
      </c>
      <c r="D10" s="435">
        <f>C10*100/$C$14</f>
        <v>3.0424478459076774</v>
      </c>
      <c r="E10" s="427">
        <v>307</v>
      </c>
      <c r="F10" s="435">
        <f>E10*100/$E$14</f>
        <v>0.61997657417504748</v>
      </c>
      <c r="G10" s="427">
        <v>160</v>
      </c>
      <c r="H10" s="435">
        <f>G10*100/$G$14</f>
        <v>0.59652524047423761</v>
      </c>
      <c r="I10" s="428">
        <f>C10+E10+G10</f>
        <v>4498</v>
      </c>
      <c r="J10" s="436">
        <f>I10*100/$I$14</f>
        <v>2.1538844621513946</v>
      </c>
    </row>
    <row r="11" spans="2:11" ht="15" x14ac:dyDescent="0.25">
      <c r="B11" s="209" t="s">
        <v>45</v>
      </c>
      <c r="C11" s="434">
        <v>16011</v>
      </c>
      <c r="D11" s="435">
        <f>C11*100/$C$14</f>
        <v>12.084503215288469</v>
      </c>
      <c r="E11" s="427">
        <v>2233</v>
      </c>
      <c r="F11" s="435">
        <f>E11*100/$E$14</f>
        <v>4.5094713033644327</v>
      </c>
      <c r="G11" s="427">
        <v>1667</v>
      </c>
      <c r="H11" s="435">
        <f>G11*100/$G$14</f>
        <v>6.2150473491909626</v>
      </c>
      <c r="I11" s="428">
        <f>C11+E11+G11</f>
        <v>19911</v>
      </c>
      <c r="J11" s="436">
        <f>I11*100/$I$14</f>
        <v>9.534458320563898</v>
      </c>
    </row>
    <row r="12" spans="2:11" ht="15" x14ac:dyDescent="0.25">
      <c r="B12" s="209" t="s">
        <v>22</v>
      </c>
      <c r="C12" s="434">
        <v>34022</v>
      </c>
      <c r="D12" s="435">
        <f>C12*100/$C$14</f>
        <v>25.67853153397941</v>
      </c>
      <c r="E12" s="427">
        <v>15886</v>
      </c>
      <c r="F12" s="435">
        <f>E12*100/$E$14</f>
        <v>32.081263378973304</v>
      </c>
      <c r="G12" s="427">
        <v>10216</v>
      </c>
      <c r="H12" s="435">
        <f>G12*100/$G$14</f>
        <v>38.088136604280066</v>
      </c>
      <c r="I12" s="428">
        <f>C12+E12+G12</f>
        <v>60124</v>
      </c>
      <c r="J12" s="436">
        <f>I12*100/$I$14</f>
        <v>28.790606803555011</v>
      </c>
    </row>
    <row r="13" spans="2:11" ht="15.75" thickBot="1" x14ac:dyDescent="0.3">
      <c r="B13" s="209" t="s">
        <v>23</v>
      </c>
      <c r="C13" s="434">
        <v>78428</v>
      </c>
      <c r="D13" s="435">
        <f>C13*100/$C$14</f>
        <v>59.194517404824445</v>
      </c>
      <c r="E13" s="427">
        <v>31092</v>
      </c>
      <c r="F13" s="435">
        <f>E13*100/$E$14</f>
        <v>62.789288743487219</v>
      </c>
      <c r="G13" s="427">
        <v>14779</v>
      </c>
      <c r="H13" s="435">
        <f>G13*100/$G$14</f>
        <v>55.10029080605473</v>
      </c>
      <c r="I13" s="428">
        <f>C13+E13+G13</f>
        <v>124299</v>
      </c>
      <c r="J13" s="436">
        <f>I13*100/$I$14</f>
        <v>59.521050413729697</v>
      </c>
    </row>
    <row r="14" spans="2:11" ht="15.75" thickBot="1" x14ac:dyDescent="0.3">
      <c r="B14" s="210" t="s">
        <v>15</v>
      </c>
      <c r="C14" s="437">
        <f>SUM(C10:C13)</f>
        <v>132492</v>
      </c>
      <c r="D14" s="438">
        <f>C14*100/$C$14</f>
        <v>100</v>
      </c>
      <c r="E14" s="439">
        <f>SUM(E10:E13)</f>
        <v>49518</v>
      </c>
      <c r="F14" s="438">
        <f>E14*100/$E$14</f>
        <v>100</v>
      </c>
      <c r="G14" s="439">
        <f>SUM(G10:G13)</f>
        <v>26822</v>
      </c>
      <c r="H14" s="438">
        <f>G14*100/$G$14</f>
        <v>100</v>
      </c>
      <c r="I14" s="439">
        <f>C14+E14+G14</f>
        <v>208832</v>
      </c>
      <c r="J14" s="440">
        <f>I14*100/$I$14</f>
        <v>100</v>
      </c>
    </row>
    <row r="15" spans="2:11" x14ac:dyDescent="0.2">
      <c r="B15" s="40"/>
      <c r="C15" s="40"/>
      <c r="D15" s="40"/>
      <c r="E15" s="40"/>
      <c r="F15" s="40"/>
      <c r="G15" s="40"/>
      <c r="H15" s="40"/>
      <c r="I15" s="40"/>
      <c r="J15" s="40"/>
    </row>
    <row r="16" spans="2:11" x14ac:dyDescent="0.2">
      <c r="B16" s="558" t="s">
        <v>344</v>
      </c>
      <c r="C16" s="558"/>
      <c r="D16" s="558"/>
      <c r="E16" s="558"/>
      <c r="F16" s="558"/>
      <c r="G16" s="558"/>
      <c r="H16" s="558"/>
      <c r="I16" s="558"/>
      <c r="J16" s="558"/>
    </row>
    <row r="17" spans="2:10" x14ac:dyDescent="0.2">
      <c r="B17" s="562" t="s">
        <v>291</v>
      </c>
      <c r="C17" s="562"/>
      <c r="D17" s="562"/>
      <c r="E17" s="562"/>
      <c r="F17" s="562"/>
      <c r="G17" s="562"/>
      <c r="H17" s="562"/>
      <c r="I17" s="562"/>
      <c r="J17" s="562"/>
    </row>
    <row r="18" spans="2:10" x14ac:dyDescent="0.2">
      <c r="J18" s="89"/>
    </row>
    <row r="19" spans="2:10" x14ac:dyDescent="0.2">
      <c r="I19" s="37"/>
    </row>
    <row r="20" spans="2:10" x14ac:dyDescent="0.2">
      <c r="I20" s="87"/>
    </row>
    <row r="21" spans="2:10" x14ac:dyDescent="0.2">
      <c r="I21" s="87"/>
    </row>
    <row r="22" spans="2:10" x14ac:dyDescent="0.2">
      <c r="H22" s="45"/>
    </row>
    <row r="23" spans="2:10" x14ac:dyDescent="0.2">
      <c r="H23" s="45"/>
    </row>
    <row r="24" spans="2:10" x14ac:dyDescent="0.2">
      <c r="H24" s="45"/>
    </row>
    <row r="25" spans="2:10" x14ac:dyDescent="0.2">
      <c r="H25" s="45"/>
    </row>
  </sheetData>
  <mergeCells count="5">
    <mergeCell ref="C2:J2"/>
    <mergeCell ref="C4:J4"/>
    <mergeCell ref="C5:J5"/>
    <mergeCell ref="B16:J16"/>
    <mergeCell ref="B17:J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F14 D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I27"/>
  <sheetViews>
    <sheetView view="pageLayout" zoomScaleNormal="100" workbookViewId="0">
      <selection activeCell="E18" sqref="E18"/>
    </sheetView>
  </sheetViews>
  <sheetFormatPr baseColWidth="10" defaultRowHeight="12.75" x14ac:dyDescent="0.2"/>
  <cols>
    <col min="1" max="1" width="2.85546875" style="285" customWidth="1"/>
    <col min="2" max="2" width="28.42578125" style="36" customWidth="1"/>
    <col min="3" max="5" width="14" style="36" customWidth="1"/>
    <col min="6" max="6" width="11" style="36" customWidth="1"/>
    <col min="7" max="7" width="17.140625" style="36" customWidth="1"/>
    <col min="8" max="8" width="15" style="36" customWidth="1"/>
    <col min="9" max="16384" width="11.42578125" style="36"/>
  </cols>
  <sheetData>
    <row r="2" spans="2:8" ht="15" x14ac:dyDescent="0.25">
      <c r="C2" s="586" t="s">
        <v>300</v>
      </c>
      <c r="D2" s="586"/>
      <c r="E2" s="586"/>
      <c r="F2" s="586"/>
      <c r="G2" s="586"/>
      <c r="H2" s="586"/>
    </row>
    <row r="3" spans="2:8" x14ac:dyDescent="0.2">
      <c r="H3" s="66" t="s">
        <v>307</v>
      </c>
    </row>
    <row r="4" spans="2:8" ht="15" x14ac:dyDescent="0.25">
      <c r="C4" s="568" t="s">
        <v>73</v>
      </c>
      <c r="D4" s="568"/>
      <c r="E4" s="568"/>
      <c r="F4" s="568"/>
      <c r="G4" s="568"/>
      <c r="H4" s="568"/>
    </row>
    <row r="5" spans="2:8" x14ac:dyDescent="0.2">
      <c r="C5" s="557" t="s">
        <v>0</v>
      </c>
      <c r="D5" s="557"/>
      <c r="E5" s="557"/>
      <c r="F5" s="557"/>
      <c r="G5" s="557"/>
      <c r="H5" s="557"/>
    </row>
    <row r="8" spans="2:8" ht="13.5" thickBot="1" x14ac:dyDescent="0.25"/>
    <row r="9" spans="2:8" ht="16.5" thickTop="1" thickBot="1" x14ac:dyDescent="0.3">
      <c r="B9" s="141"/>
      <c r="C9" s="211" t="s">
        <v>17</v>
      </c>
      <c r="D9" s="212" t="s">
        <v>1</v>
      </c>
      <c r="E9" s="212" t="s">
        <v>18</v>
      </c>
      <c r="F9" s="212" t="s">
        <v>1</v>
      </c>
      <c r="G9" s="212" t="s">
        <v>15</v>
      </c>
      <c r="H9" s="213" t="s">
        <v>1</v>
      </c>
    </row>
    <row r="10" spans="2:8" ht="15" x14ac:dyDescent="0.25">
      <c r="B10" s="387" t="s">
        <v>46</v>
      </c>
      <c r="C10" s="425">
        <v>71966</v>
      </c>
      <c r="D10" s="426">
        <f>C10*100/$C$13</f>
        <v>63.255135315677983</v>
      </c>
      <c r="E10" s="427">
        <v>60520</v>
      </c>
      <c r="F10" s="426">
        <f>E10*100/$E$13</f>
        <v>63.676441189777258</v>
      </c>
      <c r="G10" s="428">
        <f>C10+E10</f>
        <v>132486</v>
      </c>
      <c r="H10" s="429">
        <f>G10*100/$G$13</f>
        <v>63.446895323110517</v>
      </c>
    </row>
    <row r="11" spans="2:8" ht="15" x14ac:dyDescent="0.25">
      <c r="B11" s="388" t="s">
        <v>47</v>
      </c>
      <c r="C11" s="425">
        <v>27070</v>
      </c>
      <c r="D11" s="426">
        <f t="shared" ref="D11:D13" si="0">C11*100/$C$13</f>
        <v>23.793409568343428</v>
      </c>
      <c r="E11" s="427">
        <v>22444</v>
      </c>
      <c r="F11" s="426">
        <f t="shared" ref="F11:F13" si="1">E11*100/$E$13</f>
        <v>23.614574455772651</v>
      </c>
      <c r="G11" s="428">
        <f>C11+E11</f>
        <v>49514</v>
      </c>
      <c r="H11" s="429">
        <f t="shared" ref="H11:H13" si="2">G11*100/$G$13</f>
        <v>23.712011646728669</v>
      </c>
    </row>
    <row r="12" spans="2:8" ht="15" x14ac:dyDescent="0.25">
      <c r="B12" s="389" t="s">
        <v>48</v>
      </c>
      <c r="C12" s="425">
        <v>14735</v>
      </c>
      <c r="D12" s="426">
        <f t="shared" si="0"/>
        <v>12.951455115978588</v>
      </c>
      <c r="E12" s="427">
        <v>12079</v>
      </c>
      <c r="F12" s="426">
        <f t="shared" si="1"/>
        <v>12.708984354450092</v>
      </c>
      <c r="G12" s="428">
        <f>C12+E12</f>
        <v>26814</v>
      </c>
      <c r="H12" s="429">
        <f t="shared" si="2"/>
        <v>12.841093030160813</v>
      </c>
    </row>
    <row r="13" spans="2:8" ht="15.75" thickBot="1" x14ac:dyDescent="0.3">
      <c r="B13" s="214" t="s">
        <v>15</v>
      </c>
      <c r="C13" s="430">
        <f>SUM(C10:C12)</f>
        <v>113771</v>
      </c>
      <c r="D13" s="431">
        <f t="shared" si="0"/>
        <v>100</v>
      </c>
      <c r="E13" s="432">
        <f>SUM(E10:E12)</f>
        <v>95043</v>
      </c>
      <c r="F13" s="431">
        <f t="shared" si="1"/>
        <v>100</v>
      </c>
      <c r="G13" s="432">
        <f>C13+E13</f>
        <v>208814</v>
      </c>
      <c r="H13" s="433">
        <f t="shared" si="2"/>
        <v>100</v>
      </c>
    </row>
    <row r="15" spans="2:8" x14ac:dyDescent="0.2">
      <c r="B15" s="557" t="s">
        <v>346</v>
      </c>
      <c r="C15" s="557"/>
      <c r="D15" s="557"/>
      <c r="E15" s="557"/>
      <c r="F15" s="557"/>
      <c r="G15" s="557"/>
      <c r="H15" s="557"/>
    </row>
    <row r="16" spans="2:8" x14ac:dyDescent="0.2">
      <c r="B16" s="557" t="s">
        <v>291</v>
      </c>
      <c r="C16" s="557"/>
      <c r="D16" s="557"/>
      <c r="E16" s="557"/>
      <c r="F16" s="557"/>
      <c r="G16" s="557"/>
      <c r="H16" s="557"/>
    </row>
    <row r="18" spans="8:9" x14ac:dyDescent="0.2">
      <c r="H18" s="70"/>
    </row>
    <row r="27" spans="8:9" x14ac:dyDescent="0.2">
      <c r="I27" s="95"/>
    </row>
  </sheetData>
  <mergeCells count="5">
    <mergeCell ref="C4:H4"/>
    <mergeCell ref="C2:H2"/>
    <mergeCell ref="C5:H5"/>
    <mergeCell ref="B16:H16"/>
    <mergeCell ref="B15:H15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ignoredErrors>
    <ignoredError sqref="D13" formula="1"/>
  </ignoredError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3"/>
  <sheetViews>
    <sheetView view="pageLayout" zoomScaleNormal="100" workbookViewId="0">
      <selection activeCell="K20" sqref="K20"/>
    </sheetView>
  </sheetViews>
  <sheetFormatPr baseColWidth="10" defaultRowHeight="12.75" x14ac:dyDescent="0.2"/>
  <cols>
    <col min="1" max="1" width="2.85546875" style="44" customWidth="1"/>
    <col min="2" max="2" width="23.85546875" style="44" customWidth="1"/>
    <col min="3" max="10" width="13.42578125" style="44" customWidth="1"/>
    <col min="11" max="11" width="11.42578125" style="44"/>
    <col min="12" max="12" width="18.7109375" style="44" customWidth="1"/>
    <col min="13" max="16384" width="11.42578125" style="44"/>
  </cols>
  <sheetData>
    <row r="2" spans="2:10" ht="15" x14ac:dyDescent="0.25">
      <c r="B2" s="556" t="s">
        <v>64</v>
      </c>
      <c r="C2" s="556"/>
      <c r="D2" s="556"/>
      <c r="E2" s="556"/>
      <c r="F2" s="556"/>
      <c r="G2" s="556"/>
      <c r="H2" s="556"/>
      <c r="I2" s="556"/>
      <c r="J2" s="556"/>
    </row>
    <row r="3" spans="2:10" x14ac:dyDescent="0.2">
      <c r="I3" s="65" t="s">
        <v>307</v>
      </c>
    </row>
    <row r="4" spans="2:10" ht="15" x14ac:dyDescent="0.25">
      <c r="B4" s="568" t="s">
        <v>75</v>
      </c>
      <c r="C4" s="568"/>
      <c r="D4" s="568"/>
      <c r="E4" s="568"/>
      <c r="F4" s="568"/>
      <c r="G4" s="568"/>
      <c r="H4" s="568"/>
      <c r="I4" s="568"/>
      <c r="J4" s="568"/>
    </row>
    <row r="5" spans="2:10" x14ac:dyDescent="0.2">
      <c r="B5" s="40"/>
      <c r="C5" s="40"/>
      <c r="D5" s="557" t="s">
        <v>0</v>
      </c>
      <c r="E5" s="557"/>
      <c r="F5" s="557"/>
      <c r="G5" s="557"/>
      <c r="H5" s="40"/>
      <c r="I5" s="40"/>
      <c r="J5" s="85"/>
    </row>
    <row r="6" spans="2:10" x14ac:dyDescent="0.2">
      <c r="B6" s="40"/>
      <c r="C6" s="40"/>
      <c r="D6" s="36"/>
      <c r="E6" s="36"/>
      <c r="F6" s="36"/>
      <c r="G6" s="36"/>
      <c r="H6" s="40"/>
      <c r="I6" s="40"/>
      <c r="J6" s="85"/>
    </row>
    <row r="7" spans="2:10" ht="13.5" thickBot="1" x14ac:dyDescent="0.25">
      <c r="B7" s="40"/>
      <c r="C7" s="40"/>
      <c r="D7" s="40"/>
      <c r="E7" s="40"/>
      <c r="F7" s="40"/>
      <c r="G7" s="40"/>
      <c r="H7" s="40"/>
      <c r="I7" s="40"/>
      <c r="J7" s="85"/>
    </row>
    <row r="8" spans="2:10" ht="15" customHeight="1" thickTop="1" thickBot="1" x14ac:dyDescent="0.25">
      <c r="B8" s="40"/>
      <c r="C8" s="193" t="s">
        <v>46</v>
      </c>
      <c r="D8" s="215" t="s">
        <v>1</v>
      </c>
      <c r="E8" s="216" t="s">
        <v>47</v>
      </c>
      <c r="F8" s="217" t="s">
        <v>1</v>
      </c>
      <c r="G8" s="218" t="s">
        <v>48</v>
      </c>
      <c r="H8" s="215" t="s">
        <v>1</v>
      </c>
      <c r="I8" s="216" t="s">
        <v>15</v>
      </c>
      <c r="J8" s="148" t="s">
        <v>1</v>
      </c>
    </row>
    <row r="9" spans="2:10" ht="15" customHeight="1" thickTop="1" x14ac:dyDescent="0.2">
      <c r="B9" s="390" t="s">
        <v>37</v>
      </c>
      <c r="C9" s="398">
        <v>129709</v>
      </c>
      <c r="D9" s="399">
        <f>C9*100/C19</f>
        <v>62.40119694221675</v>
      </c>
      <c r="E9" s="400">
        <v>42936</v>
      </c>
      <c r="F9" s="401">
        <f>E9*100/E19</f>
        <v>51.0353025080233</v>
      </c>
      <c r="G9" s="402">
        <v>30349</v>
      </c>
      <c r="H9" s="399">
        <f>G9*100/G19</f>
        <v>54.10093231367096</v>
      </c>
      <c r="I9" s="400">
        <f>C9+E9+G9</f>
        <v>202994</v>
      </c>
      <c r="J9" s="403">
        <f>I9*100/I19</f>
        <v>58.316527334884654</v>
      </c>
    </row>
    <row r="10" spans="2:10" ht="15" customHeight="1" x14ac:dyDescent="0.2">
      <c r="B10" s="391" t="s">
        <v>50</v>
      </c>
      <c r="C10" s="398">
        <f>C11+C12</f>
        <v>43362</v>
      </c>
      <c r="D10" s="399">
        <f>C10*100/C19</f>
        <v>20.860855467302983</v>
      </c>
      <c r="E10" s="400">
        <f>E11+E12</f>
        <v>30281</v>
      </c>
      <c r="F10" s="401">
        <f>E10*100/E19</f>
        <v>35.993105907524068</v>
      </c>
      <c r="G10" s="402">
        <f>G11+G12</f>
        <v>12471</v>
      </c>
      <c r="H10" s="399">
        <f>G10*100/G19</f>
        <v>22.23113535483181</v>
      </c>
      <c r="I10" s="400">
        <f t="shared" ref="I10:I17" si="0">C10+E10+G10</f>
        <v>86114</v>
      </c>
      <c r="J10" s="403">
        <f>I10*100/I19</f>
        <v>24.739004280502169</v>
      </c>
    </row>
    <row r="11" spans="2:10" ht="15" customHeight="1" x14ac:dyDescent="0.2">
      <c r="B11" s="392" t="s">
        <v>10</v>
      </c>
      <c r="C11" s="404">
        <v>15656</v>
      </c>
      <c r="D11" s="405">
        <f>C11*100/C19</f>
        <v>7.5318839812761293</v>
      </c>
      <c r="E11" s="406">
        <v>9399</v>
      </c>
      <c r="F11" s="407">
        <f>E11*100/E19</f>
        <v>11.171995720908118</v>
      </c>
      <c r="G11" s="408">
        <v>6081</v>
      </c>
      <c r="H11" s="405">
        <f>G11*100/G19</f>
        <v>10.840151879779667</v>
      </c>
      <c r="I11" s="409">
        <f t="shared" si="0"/>
        <v>31136</v>
      </c>
      <c r="J11" s="410">
        <f>I11*100/I19</f>
        <v>8.9448131230428913</v>
      </c>
    </row>
    <row r="12" spans="2:10" ht="15" customHeight="1" x14ac:dyDescent="0.2">
      <c r="B12" s="392" t="s">
        <v>11</v>
      </c>
      <c r="C12" s="404">
        <v>27706</v>
      </c>
      <c r="D12" s="405">
        <f>C12*100/C19</f>
        <v>13.328971486026854</v>
      </c>
      <c r="E12" s="406">
        <v>20882</v>
      </c>
      <c r="F12" s="407">
        <f>E12*100/E19</f>
        <v>24.82111018661595</v>
      </c>
      <c r="G12" s="408">
        <v>6390</v>
      </c>
      <c r="H12" s="405">
        <f>G12*100/G19</f>
        <v>11.390983475052142</v>
      </c>
      <c r="I12" s="409">
        <f t="shared" si="0"/>
        <v>54978</v>
      </c>
      <c r="J12" s="410">
        <f>I12*100/I19</f>
        <v>15.794191157459277</v>
      </c>
    </row>
    <row r="13" spans="2:10" ht="15" customHeight="1" x14ac:dyDescent="0.2">
      <c r="B13" s="391" t="s">
        <v>12</v>
      </c>
      <c r="C13" s="398">
        <f>C14+C15+C16</f>
        <v>29554</v>
      </c>
      <c r="D13" s="399">
        <f>C13*100/C19</f>
        <v>14.218018598788625</v>
      </c>
      <c r="E13" s="400">
        <f>E14+E15+E16</f>
        <v>9547</v>
      </c>
      <c r="F13" s="401">
        <f>E13*100/E19</f>
        <v>11.347913942707715</v>
      </c>
      <c r="G13" s="402">
        <f>G14+G15+G16</f>
        <v>12730</v>
      </c>
      <c r="H13" s="399">
        <f>G13*100/G19</f>
        <v>22.692835624008413</v>
      </c>
      <c r="I13" s="400">
        <f>C13+E13+G13</f>
        <v>51831</v>
      </c>
      <c r="J13" s="403">
        <f>I13*100/I19</f>
        <v>14.890114625527881</v>
      </c>
    </row>
    <row r="14" spans="2:10" ht="15" customHeight="1" x14ac:dyDescent="0.2">
      <c r="B14" s="392" t="s">
        <v>13</v>
      </c>
      <c r="C14" s="404">
        <v>18320</v>
      </c>
      <c r="D14" s="405">
        <f>C14*100/C19</f>
        <v>8.8134973516210202</v>
      </c>
      <c r="E14" s="406">
        <v>4103</v>
      </c>
      <c r="F14" s="407">
        <f>E14*100/E19</f>
        <v>4.8769761084036611</v>
      </c>
      <c r="G14" s="408">
        <v>1206</v>
      </c>
      <c r="H14" s="405">
        <f>G14*100/G19</f>
        <v>2.1498475854323762</v>
      </c>
      <c r="I14" s="409">
        <f t="shared" si="0"/>
        <v>23629</v>
      </c>
      <c r="J14" s="410">
        <f>I14*100/I19</f>
        <v>6.7881869631417162</v>
      </c>
    </row>
    <row r="15" spans="2:10" ht="15" customHeight="1" x14ac:dyDescent="0.2">
      <c r="B15" s="392" t="s">
        <v>14</v>
      </c>
      <c r="C15" s="404">
        <v>11234</v>
      </c>
      <c r="D15" s="405">
        <f>C15*100/C19</f>
        <v>5.4045212471676054</v>
      </c>
      <c r="E15" s="406">
        <v>5444</v>
      </c>
      <c r="F15" s="407">
        <f>E15*100/E19</f>
        <v>6.4709378343040536</v>
      </c>
      <c r="G15" s="408">
        <v>11472</v>
      </c>
      <c r="H15" s="405">
        <f>G15*100/G19</f>
        <v>20.450291459436333</v>
      </c>
      <c r="I15" s="409">
        <f t="shared" si="0"/>
        <v>28150</v>
      </c>
      <c r="J15" s="410">
        <f>I15*100/I19</f>
        <v>8.0869889970984516</v>
      </c>
    </row>
    <row r="16" spans="2:10" ht="15" customHeight="1" x14ac:dyDescent="0.2">
      <c r="B16" s="392" t="s">
        <v>338</v>
      </c>
      <c r="C16" s="404">
        <v>0</v>
      </c>
      <c r="D16" s="405"/>
      <c r="E16" s="406">
        <v>0</v>
      </c>
      <c r="F16" s="407"/>
      <c r="G16" s="408">
        <v>52</v>
      </c>
      <c r="H16" s="405">
        <f>G16*100/G19</f>
        <v>9.2696579139704444E-2</v>
      </c>
      <c r="I16" s="409">
        <f t="shared" si="0"/>
        <v>52</v>
      </c>
      <c r="J16" s="410">
        <f>I16*100/I19</f>
        <v>1.4938665287712947E-2</v>
      </c>
    </row>
    <row r="17" spans="2:11" ht="15" customHeight="1" x14ac:dyDescent="0.2">
      <c r="B17" s="391" t="s">
        <v>8</v>
      </c>
      <c r="C17" s="398">
        <v>3804</v>
      </c>
      <c r="D17" s="399">
        <f>C17*100/C19</f>
        <v>1.8300515243213078</v>
      </c>
      <c r="E17" s="400">
        <v>1361</v>
      </c>
      <c r="F17" s="401">
        <f>E17*100/E19</f>
        <v>1.6177344585760134</v>
      </c>
      <c r="G17" s="402">
        <v>541</v>
      </c>
      <c r="H17" s="399">
        <f>G17*100/G19</f>
        <v>0.96440094835730961</v>
      </c>
      <c r="I17" s="400">
        <f t="shared" si="0"/>
        <v>5706</v>
      </c>
      <c r="J17" s="403">
        <f>I17*100/I19</f>
        <v>1.6392312333017323</v>
      </c>
    </row>
    <row r="18" spans="2:11" ht="15" customHeight="1" thickBot="1" x14ac:dyDescent="0.25">
      <c r="B18" s="393" t="s">
        <v>326</v>
      </c>
      <c r="C18" s="411">
        <v>1434</v>
      </c>
      <c r="D18" s="412">
        <f>C18*100/C19</f>
        <v>0.68987746737033528</v>
      </c>
      <c r="E18" s="413">
        <v>5</v>
      </c>
      <c r="F18" s="414">
        <f>E18*100/E19</f>
        <v>5.943183168905266E-3</v>
      </c>
      <c r="G18" s="415">
        <v>6</v>
      </c>
      <c r="H18" s="412">
        <f>G18*100/G19</f>
        <v>1.0695759131504359E-2</v>
      </c>
      <c r="I18" s="413">
        <f>C18+E18+G18</f>
        <v>1445</v>
      </c>
      <c r="J18" s="416">
        <f>I18*100/I19</f>
        <v>0.41512252578356174</v>
      </c>
    </row>
    <row r="19" spans="2:11" ht="15" customHeight="1" thickBot="1" x14ac:dyDescent="0.25">
      <c r="B19" s="237" t="s">
        <v>15</v>
      </c>
      <c r="C19" s="417">
        <f>C9+C10+C13+C17+C18</f>
        <v>207863</v>
      </c>
      <c r="D19" s="418">
        <f t="shared" ref="D19:J19" si="1">D9+D10+D13+D17+D18</f>
        <v>100</v>
      </c>
      <c r="E19" s="419">
        <f t="shared" si="1"/>
        <v>84130</v>
      </c>
      <c r="F19" s="420">
        <f t="shared" si="1"/>
        <v>100.00000000000001</v>
      </c>
      <c r="G19" s="421">
        <f t="shared" si="1"/>
        <v>56097</v>
      </c>
      <c r="H19" s="418">
        <f t="shared" si="1"/>
        <v>100</v>
      </c>
      <c r="I19" s="419">
        <f t="shared" si="1"/>
        <v>348090</v>
      </c>
      <c r="J19" s="422">
        <f t="shared" si="1"/>
        <v>100</v>
      </c>
    </row>
    <row r="20" spans="2:11" ht="15" customHeight="1" thickTop="1" x14ac:dyDescent="0.2"/>
    <row r="21" spans="2:11" x14ac:dyDescent="0.2">
      <c r="B21" s="587" t="s">
        <v>344</v>
      </c>
      <c r="C21" s="587"/>
      <c r="D21" s="587"/>
      <c r="E21" s="587"/>
      <c r="F21" s="587"/>
      <c r="G21" s="587"/>
      <c r="H21" s="587"/>
      <c r="I21" s="587"/>
      <c r="J21" s="587"/>
    </row>
    <row r="22" spans="2:11" x14ac:dyDescent="0.2">
      <c r="B22" s="562" t="s">
        <v>291</v>
      </c>
      <c r="C22" s="562"/>
      <c r="D22" s="562"/>
      <c r="E22" s="562"/>
      <c r="F22" s="562"/>
      <c r="G22" s="562"/>
      <c r="H22" s="562"/>
      <c r="I22" s="562"/>
      <c r="J22" s="562"/>
      <c r="K22" s="562"/>
    </row>
    <row r="23" spans="2:11" x14ac:dyDescent="0.2">
      <c r="J23" s="89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ignoredErrors>
    <ignoredError sqref="D10:G10 I17:I19 I9:I12 I14:I15" formula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7"/>
  <sheetViews>
    <sheetView view="pageLayout" zoomScaleNormal="100" workbookViewId="0"/>
  </sheetViews>
  <sheetFormatPr baseColWidth="10" defaultRowHeight="12.75" x14ac:dyDescent="0.2"/>
  <cols>
    <col min="1" max="1" width="2.85546875" style="44" customWidth="1"/>
    <col min="2" max="2" width="18.140625" style="44" bestFit="1" customWidth="1"/>
    <col min="3" max="10" width="11.42578125" style="44" customWidth="1"/>
    <col min="11" max="11" width="11.5703125" style="44" customWidth="1"/>
    <col min="12" max="16384" width="11.42578125" style="44"/>
  </cols>
  <sheetData>
    <row r="2" spans="2:10" ht="15" x14ac:dyDescent="0.25">
      <c r="B2" s="556" t="s">
        <v>65</v>
      </c>
      <c r="C2" s="556"/>
      <c r="D2" s="556"/>
      <c r="E2" s="556"/>
      <c r="F2" s="556"/>
      <c r="G2" s="556"/>
      <c r="H2" s="556"/>
      <c r="I2" s="556"/>
      <c r="J2" s="556"/>
    </row>
    <row r="3" spans="2:10" x14ac:dyDescent="0.2">
      <c r="I3" s="65" t="s">
        <v>307</v>
      </c>
    </row>
    <row r="4" spans="2:10" ht="15" x14ac:dyDescent="0.25">
      <c r="B4" s="568" t="s">
        <v>76</v>
      </c>
      <c r="C4" s="568"/>
      <c r="D4" s="568"/>
      <c r="E4" s="568"/>
      <c r="F4" s="568"/>
      <c r="G4" s="568"/>
      <c r="H4" s="588"/>
      <c r="I4" s="588"/>
      <c r="J4" s="588"/>
    </row>
    <row r="5" spans="2:10" x14ac:dyDescent="0.2">
      <c r="B5" s="40"/>
      <c r="C5" s="40"/>
      <c r="D5" s="557" t="s">
        <v>0</v>
      </c>
      <c r="E5" s="557"/>
      <c r="F5" s="557"/>
      <c r="G5" s="557"/>
      <c r="H5" s="40"/>
      <c r="I5" s="40"/>
      <c r="J5" s="85"/>
    </row>
    <row r="6" spans="2:10" x14ac:dyDescent="0.2">
      <c r="B6" s="40"/>
      <c r="C6" s="40"/>
      <c r="D6" s="36"/>
      <c r="E6" s="36"/>
      <c r="F6" s="36"/>
      <c r="G6" s="36"/>
      <c r="H6" s="40"/>
      <c r="I6" s="40"/>
      <c r="J6" s="85"/>
    </row>
    <row r="7" spans="2:10" x14ac:dyDescent="0.2">
      <c r="B7" s="40"/>
      <c r="C7" s="40"/>
      <c r="D7" s="40"/>
      <c r="E7" s="40"/>
      <c r="F7" s="40"/>
      <c r="G7" s="40"/>
      <c r="H7" s="40"/>
      <c r="I7" s="40"/>
      <c r="J7" s="85"/>
    </row>
    <row r="8" spans="2:10" ht="13.5" thickBot="1" x14ac:dyDescent="0.25">
      <c r="B8" s="40"/>
      <c r="C8" s="40"/>
      <c r="D8" s="40"/>
      <c r="E8" s="40"/>
      <c r="F8" s="40"/>
      <c r="G8" s="40"/>
      <c r="H8" s="40"/>
      <c r="I8" s="40"/>
      <c r="J8" s="86"/>
    </row>
    <row r="9" spans="2:10" ht="15" customHeight="1" thickTop="1" thickBot="1" x14ac:dyDescent="0.25">
      <c r="B9" s="40"/>
      <c r="C9" s="193" t="s">
        <v>46</v>
      </c>
      <c r="D9" s="215" t="s">
        <v>1</v>
      </c>
      <c r="E9" s="216" t="s">
        <v>47</v>
      </c>
      <c r="F9" s="217" t="s">
        <v>1</v>
      </c>
      <c r="G9" s="218" t="s">
        <v>48</v>
      </c>
      <c r="H9" s="215" t="s">
        <v>1</v>
      </c>
      <c r="I9" s="216" t="s">
        <v>15</v>
      </c>
      <c r="J9" s="148" t="s">
        <v>1</v>
      </c>
    </row>
    <row r="10" spans="2:10" ht="15" customHeight="1" thickTop="1" x14ac:dyDescent="0.2">
      <c r="B10" s="394" t="s">
        <v>37</v>
      </c>
      <c r="C10" s="398">
        <v>72033</v>
      </c>
      <c r="D10" s="399">
        <f>C10*100/C20</f>
        <v>54.370273085458088</v>
      </c>
      <c r="E10" s="400">
        <v>19351</v>
      </c>
      <c r="F10" s="401">
        <f>E10*100/E20</f>
        <v>39.081875833097712</v>
      </c>
      <c r="G10" s="402">
        <v>12699</v>
      </c>
      <c r="H10" s="399">
        <f>G10*100/G20</f>
        <v>47.359588274781828</v>
      </c>
      <c r="I10" s="400">
        <f>C10+E10+G10</f>
        <v>104083</v>
      </c>
      <c r="J10" s="403">
        <f>I10*100/I20</f>
        <v>49.844837989789958</v>
      </c>
    </row>
    <row r="11" spans="2:10" ht="15" customHeight="1" x14ac:dyDescent="0.2">
      <c r="B11" s="395" t="s">
        <v>50</v>
      </c>
      <c r="C11" s="398">
        <f>C12+C13</f>
        <v>38725</v>
      </c>
      <c r="D11" s="399">
        <f>C11*100/C20</f>
        <v>29.229503494708876</v>
      </c>
      <c r="E11" s="400">
        <f>E12+E13</f>
        <v>24578</v>
      </c>
      <c r="F11" s="401">
        <f>E11*100/E20</f>
        <v>49.638486084743711</v>
      </c>
      <c r="G11" s="402">
        <f>G12+G13</f>
        <v>8071</v>
      </c>
      <c r="H11" s="399">
        <f>G11*100/G20</f>
        <v>30.099947788468711</v>
      </c>
      <c r="I11" s="400">
        <f t="shared" ref="I11:I18" si="0">C11+E11+G11</f>
        <v>71374</v>
      </c>
      <c r="J11" s="403">
        <f>I11*100/I20</f>
        <v>34.180658384974187</v>
      </c>
    </row>
    <row r="12" spans="2:10" ht="15" customHeight="1" x14ac:dyDescent="0.2">
      <c r="B12" s="396" t="s">
        <v>10</v>
      </c>
      <c r="C12" s="404">
        <v>15375</v>
      </c>
      <c r="D12" s="405">
        <f>C12*100/C20</f>
        <v>11.60499977356098</v>
      </c>
      <c r="E12" s="406">
        <v>8705</v>
      </c>
      <c r="F12" s="407">
        <f>E12*100/E20</f>
        <v>17.580886214000081</v>
      </c>
      <c r="G12" s="408">
        <v>5486</v>
      </c>
      <c r="H12" s="405">
        <f>G12*100/G20</f>
        <v>20.4594614753487</v>
      </c>
      <c r="I12" s="409">
        <f t="shared" si="0"/>
        <v>29566</v>
      </c>
      <c r="J12" s="410">
        <f>I12*100/I20</f>
        <v>14.159012326759701</v>
      </c>
    </row>
    <row r="13" spans="2:10" ht="15" customHeight="1" x14ac:dyDescent="0.2">
      <c r="B13" s="396" t="s">
        <v>11</v>
      </c>
      <c r="C13" s="404">
        <v>23350</v>
      </c>
      <c r="D13" s="405">
        <f>C13*100/C20</f>
        <v>17.624503721147896</v>
      </c>
      <c r="E13" s="406">
        <v>15873</v>
      </c>
      <c r="F13" s="407">
        <f>E13*100/E20</f>
        <v>32.05759987074363</v>
      </c>
      <c r="G13" s="408">
        <v>2585</v>
      </c>
      <c r="H13" s="405">
        <f>G13*100/G20</f>
        <v>9.6404863131200127</v>
      </c>
      <c r="I13" s="409">
        <f t="shared" si="0"/>
        <v>41808</v>
      </c>
      <c r="J13" s="410">
        <f>I13*100/I20</f>
        <v>20.021646058214486</v>
      </c>
    </row>
    <row r="14" spans="2:10" ht="15" customHeight="1" x14ac:dyDescent="0.2">
      <c r="B14" s="395" t="s">
        <v>12</v>
      </c>
      <c r="C14" s="398">
        <f>C15+C16+C17</f>
        <v>16227</v>
      </c>
      <c r="D14" s="399">
        <f>C14*100/C20</f>
        <v>12.248086590281238</v>
      </c>
      <c r="E14" s="400">
        <f>E15+E16+E17</f>
        <v>4689</v>
      </c>
      <c r="F14" s="401">
        <f>E14*100/E20</f>
        <v>9.470048875065638</v>
      </c>
      <c r="G14" s="402">
        <f>G15+G16+G17</f>
        <v>5649</v>
      </c>
      <c r="H14" s="399">
        <f>G14*100/G20</f>
        <v>21.067352875363618</v>
      </c>
      <c r="I14" s="400">
        <f>C14+E14+G14</f>
        <v>26565</v>
      </c>
      <c r="J14" s="403">
        <f>I14*100/I20</f>
        <v>12.721848151943835</v>
      </c>
    </row>
    <row r="15" spans="2:10" ht="15" customHeight="1" x14ac:dyDescent="0.2">
      <c r="B15" s="396" t="s">
        <v>13</v>
      </c>
      <c r="C15" s="404">
        <v>10069</v>
      </c>
      <c r="D15" s="405">
        <f>C15*100/C20</f>
        <v>7.600048306990927</v>
      </c>
      <c r="E15" s="406">
        <v>2297</v>
      </c>
      <c r="F15" s="407">
        <f>E15*100/E20</f>
        <v>4.6390919739871554</v>
      </c>
      <c r="G15" s="408">
        <v>532</v>
      </c>
      <c r="H15" s="405">
        <f>G15*100/G20</f>
        <v>1.9840381890057432</v>
      </c>
      <c r="I15" s="409">
        <f t="shared" si="0"/>
        <v>12898</v>
      </c>
      <c r="J15" s="410">
        <f>I15*100/I20</f>
        <v>6.1767889126208013</v>
      </c>
    </row>
    <row r="16" spans="2:10" ht="15" customHeight="1" x14ac:dyDescent="0.2">
      <c r="B16" s="396" t="s">
        <v>14</v>
      </c>
      <c r="C16" s="404">
        <v>6158</v>
      </c>
      <c r="D16" s="405">
        <f>C16*100/C20</f>
        <v>4.64803828329031</v>
      </c>
      <c r="E16" s="406">
        <v>2392</v>
      </c>
      <c r="F16" s="407">
        <f>E16*100/E20</f>
        <v>4.8309569010784825</v>
      </c>
      <c r="G16" s="408">
        <v>5081</v>
      </c>
      <c r="H16" s="405">
        <f>G16*100/G20</f>
        <v>18.949056463041696</v>
      </c>
      <c r="I16" s="409">
        <f t="shared" si="0"/>
        <v>13631</v>
      </c>
      <c r="J16" s="410">
        <f>I16*100/I20</f>
        <v>6.5278190159663625</v>
      </c>
    </row>
    <row r="17" spans="2:14" ht="15" customHeight="1" x14ac:dyDescent="0.2">
      <c r="B17" s="396" t="s">
        <v>338</v>
      </c>
      <c r="C17" s="404">
        <v>0</v>
      </c>
      <c r="D17" s="405"/>
      <c r="E17" s="406">
        <v>0</v>
      </c>
      <c r="F17" s="407"/>
      <c r="G17" s="408">
        <v>36</v>
      </c>
      <c r="H17" s="405">
        <f>G17*100/G20</f>
        <v>0.13425822331617812</v>
      </c>
      <c r="I17" s="409">
        <f t="shared" si="0"/>
        <v>36</v>
      </c>
      <c r="J17" s="410">
        <f>I17*100/I20</f>
        <v>1.7240223356671486E-2</v>
      </c>
    </row>
    <row r="18" spans="2:14" ht="15" customHeight="1" x14ac:dyDescent="0.2">
      <c r="B18" s="395" t="s">
        <v>8</v>
      </c>
      <c r="C18" s="398">
        <v>3105</v>
      </c>
      <c r="D18" s="399">
        <f>C18*100/C20</f>
        <v>2.343643856709388</v>
      </c>
      <c r="E18" s="400">
        <v>893</v>
      </c>
      <c r="F18" s="401">
        <f>E18*100/E20</f>
        <v>1.8035303146584805</v>
      </c>
      <c r="G18" s="402">
        <v>390</v>
      </c>
      <c r="H18" s="399">
        <f>G18*100/G20</f>
        <v>1.4544640859252629</v>
      </c>
      <c r="I18" s="400">
        <f t="shared" si="0"/>
        <v>4388</v>
      </c>
      <c r="J18" s="403">
        <f>I18*100/I20</f>
        <v>2.1013916691409578</v>
      </c>
    </row>
    <row r="19" spans="2:14" ht="15" customHeight="1" thickBot="1" x14ac:dyDescent="0.25">
      <c r="B19" s="397" t="s">
        <v>326</v>
      </c>
      <c r="C19" s="411">
        <v>2396</v>
      </c>
      <c r="D19" s="412">
        <f>C19*100/C20</f>
        <v>1.8084929728424135</v>
      </c>
      <c r="E19" s="413">
        <v>3</v>
      </c>
      <c r="F19" s="414">
        <f>E19*100/E20</f>
        <v>6.0588924344629801E-3</v>
      </c>
      <c r="G19" s="415">
        <v>5</v>
      </c>
      <c r="H19" s="412">
        <f>G19*100/G20</f>
        <v>1.8646975460580292E-2</v>
      </c>
      <c r="I19" s="413">
        <f>C19+E19+G19</f>
        <v>2404</v>
      </c>
      <c r="J19" s="416">
        <f>I19*100/I20</f>
        <v>1.1512638041510628</v>
      </c>
    </row>
    <row r="20" spans="2:14" ht="15" customHeight="1" thickBot="1" x14ac:dyDescent="0.25">
      <c r="B20" s="230" t="s">
        <v>15</v>
      </c>
      <c r="C20" s="417">
        <f>C10+C11+C14+C18+C19</f>
        <v>132486</v>
      </c>
      <c r="D20" s="418">
        <f t="shared" ref="D20:J20" si="1">D10+D11+D14+D18+D19</f>
        <v>100</v>
      </c>
      <c r="E20" s="419">
        <f t="shared" si="1"/>
        <v>49514</v>
      </c>
      <c r="F20" s="420">
        <f t="shared" si="1"/>
        <v>100</v>
      </c>
      <c r="G20" s="421">
        <f t="shared" si="1"/>
        <v>26814</v>
      </c>
      <c r="H20" s="418">
        <f t="shared" si="1"/>
        <v>100</v>
      </c>
      <c r="I20" s="419">
        <f t="shared" si="1"/>
        <v>208814</v>
      </c>
      <c r="J20" s="422">
        <f t="shared" si="1"/>
        <v>99.999999999999986</v>
      </c>
    </row>
    <row r="21" spans="2:14" ht="13.5" thickTop="1" x14ac:dyDescent="0.2">
      <c r="B21" s="87"/>
      <c r="C21" s="87"/>
      <c r="D21" s="87"/>
      <c r="E21" s="87"/>
      <c r="F21" s="87"/>
      <c r="G21" s="87"/>
      <c r="H21" s="87"/>
      <c r="I21" s="87"/>
      <c r="J21" s="87"/>
    </row>
    <row r="22" spans="2:14" x14ac:dyDescent="0.2">
      <c r="B22" s="562" t="s">
        <v>344</v>
      </c>
      <c r="C22" s="562"/>
      <c r="D22" s="562"/>
      <c r="E22" s="562"/>
      <c r="F22" s="562"/>
      <c r="G22" s="562"/>
      <c r="H22" s="562"/>
      <c r="I22" s="562"/>
      <c r="J22" s="562"/>
      <c r="K22" s="88"/>
      <c r="L22" s="88"/>
    </row>
    <row r="23" spans="2:14" s="47" customFormat="1" x14ac:dyDescent="0.2">
      <c r="B23" s="557" t="s">
        <v>291</v>
      </c>
      <c r="C23" s="557"/>
      <c r="D23" s="557"/>
      <c r="E23" s="557"/>
      <c r="F23" s="557"/>
      <c r="G23" s="557"/>
      <c r="H23" s="557"/>
      <c r="I23" s="557"/>
      <c r="J23" s="557"/>
      <c r="K23" s="64"/>
      <c r="L23" s="64"/>
      <c r="M23" s="44"/>
      <c r="N23" s="44"/>
    </row>
    <row r="27" spans="2:14" ht="14.25" customHeight="1" x14ac:dyDescent="0.2"/>
  </sheetData>
  <mergeCells count="5">
    <mergeCell ref="B4:J4"/>
    <mergeCell ref="D5:G5"/>
    <mergeCell ref="B2:J2"/>
    <mergeCell ref="B22:J22"/>
    <mergeCell ref="B23:J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ignoredErrors>
    <ignoredError sqref="I18:I20 D11:H11 I10:I13 D15:D16 D14 F14 H14 I15:I16 D12:D13 F12:F13 H12:H13 F15:F16 H15:H16" formula="1"/>
  </ignoredError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8"/>
  <sheetViews>
    <sheetView view="pageLayout" topLeftCell="A2" zoomScaleNormal="100" workbookViewId="0">
      <selection activeCell="L21" sqref="L21"/>
    </sheetView>
  </sheetViews>
  <sheetFormatPr baseColWidth="10" defaultRowHeight="12.75" x14ac:dyDescent="0.2"/>
  <cols>
    <col min="1" max="1" width="2.85546875" style="285" customWidth="1"/>
    <col min="2" max="2" width="21.85546875" style="36" customWidth="1"/>
    <col min="3" max="3" width="10.5703125" style="36" customWidth="1"/>
    <col min="4" max="4" width="10.7109375" style="36" customWidth="1"/>
    <col min="5" max="5" width="10.42578125" style="36" customWidth="1"/>
    <col min="6" max="6" width="10.7109375" style="36" customWidth="1"/>
    <col min="7" max="7" width="10.28515625" style="36" customWidth="1"/>
    <col min="8" max="16384" width="11.42578125" style="36"/>
  </cols>
  <sheetData>
    <row r="1" spans="2:18" x14ac:dyDescent="0.2">
      <c r="B1" s="504"/>
    </row>
    <row r="2" spans="2:18" ht="15" x14ac:dyDescent="0.25">
      <c r="B2" s="568" t="s">
        <v>66</v>
      </c>
      <c r="C2" s="568"/>
      <c r="D2" s="568"/>
      <c r="E2" s="568"/>
      <c r="F2" s="568"/>
      <c r="G2" s="568"/>
      <c r="H2" s="568"/>
      <c r="I2" s="568"/>
      <c r="J2" s="568"/>
      <c r="K2" s="568"/>
      <c r="L2" s="568"/>
    </row>
    <row r="3" spans="2:18" ht="15" x14ac:dyDescent="0.25">
      <c r="F3" s="83"/>
      <c r="K3" s="595" t="s">
        <v>307</v>
      </c>
      <c r="L3" s="595"/>
    </row>
    <row r="4" spans="2:18" ht="15" x14ac:dyDescent="0.25">
      <c r="B4" s="568" t="s">
        <v>77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</row>
    <row r="5" spans="2:18" ht="15" x14ac:dyDescent="0.2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7" spans="2:18" ht="13.5" thickBot="1" x14ac:dyDescent="0.25"/>
    <row r="8" spans="2:18" ht="13.5" thickTop="1" x14ac:dyDescent="0.2">
      <c r="B8" s="40"/>
      <c r="C8" s="589" t="s">
        <v>46</v>
      </c>
      <c r="D8" s="590"/>
      <c r="E8" s="591"/>
      <c r="F8" s="592" t="s">
        <v>47</v>
      </c>
      <c r="G8" s="590"/>
      <c r="H8" s="591"/>
      <c r="I8" s="592" t="s">
        <v>48</v>
      </c>
      <c r="J8" s="590"/>
      <c r="K8" s="591"/>
      <c r="L8" s="593" t="s">
        <v>15</v>
      </c>
    </row>
    <row r="9" spans="2:18" ht="13.5" thickBot="1" x14ac:dyDescent="0.25">
      <c r="B9" s="40"/>
      <c r="C9" s="238" t="s">
        <v>17</v>
      </c>
      <c r="D9" s="239" t="s">
        <v>18</v>
      </c>
      <c r="E9" s="240" t="s">
        <v>44</v>
      </c>
      <c r="F9" s="241" t="s">
        <v>17</v>
      </c>
      <c r="G9" s="239" t="s">
        <v>18</v>
      </c>
      <c r="H9" s="242" t="s">
        <v>44</v>
      </c>
      <c r="I9" s="243" t="s">
        <v>17</v>
      </c>
      <c r="J9" s="239" t="s">
        <v>18</v>
      </c>
      <c r="K9" s="240" t="s">
        <v>44</v>
      </c>
      <c r="L9" s="594"/>
    </row>
    <row r="10" spans="2:18" s="40" customFormat="1" ht="19.5" customHeight="1" thickTop="1" x14ac:dyDescent="0.2">
      <c r="B10" s="219" t="s">
        <v>37</v>
      </c>
      <c r="C10" s="220">
        <v>37800</v>
      </c>
      <c r="D10" s="244">
        <v>34233</v>
      </c>
      <c r="E10" s="245">
        <f>D10+C10</f>
        <v>72033</v>
      </c>
      <c r="F10" s="221">
        <v>10373</v>
      </c>
      <c r="G10" s="244">
        <v>8978</v>
      </c>
      <c r="H10" s="246">
        <f>G10+F10</f>
        <v>19351</v>
      </c>
      <c r="I10" s="222">
        <v>6982</v>
      </c>
      <c r="J10" s="244">
        <v>5717</v>
      </c>
      <c r="K10" s="245">
        <f>J10+I10</f>
        <v>12699</v>
      </c>
      <c r="L10" s="535">
        <f>E10+H10+K10</f>
        <v>104083</v>
      </c>
      <c r="M10" s="36"/>
      <c r="N10" s="36"/>
      <c r="O10" s="36"/>
      <c r="P10" s="36"/>
      <c r="Q10" s="36"/>
    </row>
    <row r="11" spans="2:18" ht="19.5" customHeight="1" x14ac:dyDescent="0.2">
      <c r="B11" s="223" t="s">
        <v>50</v>
      </c>
      <c r="C11" s="220">
        <f>C12+C13</f>
        <v>22706</v>
      </c>
      <c r="D11" s="244">
        <f>D12+D13</f>
        <v>16019</v>
      </c>
      <c r="E11" s="245">
        <f t="shared" ref="E11:E19" si="0">D11+C11</f>
        <v>38725</v>
      </c>
      <c r="F11" s="221">
        <f>F12+F13</f>
        <v>13880</v>
      </c>
      <c r="G11" s="244">
        <f>G12+G13</f>
        <v>10698</v>
      </c>
      <c r="H11" s="246">
        <f t="shared" ref="H11:H19" si="1">G11+F11</f>
        <v>24578</v>
      </c>
      <c r="I11" s="222">
        <f>I12+I13</f>
        <v>4593</v>
      </c>
      <c r="J11" s="244">
        <f>J12+J13</f>
        <v>3478</v>
      </c>
      <c r="K11" s="245">
        <f t="shared" ref="K11:K20" si="2">J11+I11</f>
        <v>8071</v>
      </c>
      <c r="L11" s="535">
        <f t="shared" ref="L11:L19" si="3">E11+H11+K11</f>
        <v>71374</v>
      </c>
    </row>
    <row r="12" spans="2:18" s="40" customFormat="1" ht="19.5" customHeight="1" x14ac:dyDescent="0.2">
      <c r="B12" s="224" t="s">
        <v>10</v>
      </c>
      <c r="C12" s="84">
        <v>9531</v>
      </c>
      <c r="D12" s="247">
        <v>5844</v>
      </c>
      <c r="E12" s="248">
        <f t="shared" si="0"/>
        <v>15375</v>
      </c>
      <c r="F12" s="138">
        <v>4741</v>
      </c>
      <c r="G12" s="247">
        <v>3964</v>
      </c>
      <c r="H12" s="249">
        <f t="shared" si="1"/>
        <v>8705</v>
      </c>
      <c r="I12" s="225">
        <v>3064</v>
      </c>
      <c r="J12" s="247">
        <v>2422</v>
      </c>
      <c r="K12" s="248">
        <f t="shared" si="2"/>
        <v>5486</v>
      </c>
      <c r="L12" s="536">
        <f t="shared" si="3"/>
        <v>29566</v>
      </c>
      <c r="M12" s="36"/>
      <c r="N12" s="36"/>
      <c r="O12" s="36"/>
      <c r="P12" s="36"/>
      <c r="Q12" s="36"/>
      <c r="R12" s="36"/>
    </row>
    <row r="13" spans="2:18" s="40" customFormat="1" ht="19.5" customHeight="1" x14ac:dyDescent="0.2">
      <c r="B13" s="224" t="s">
        <v>11</v>
      </c>
      <c r="C13" s="84">
        <v>13175</v>
      </c>
      <c r="D13" s="247">
        <v>10175</v>
      </c>
      <c r="E13" s="248">
        <f t="shared" si="0"/>
        <v>23350</v>
      </c>
      <c r="F13" s="138">
        <v>9139</v>
      </c>
      <c r="G13" s="247">
        <v>6734</v>
      </c>
      <c r="H13" s="249">
        <f t="shared" si="1"/>
        <v>15873</v>
      </c>
      <c r="I13" s="225">
        <v>1529</v>
      </c>
      <c r="J13" s="247">
        <v>1056</v>
      </c>
      <c r="K13" s="248">
        <f t="shared" si="2"/>
        <v>2585</v>
      </c>
      <c r="L13" s="536">
        <f t="shared" si="3"/>
        <v>41808</v>
      </c>
      <c r="M13" s="36"/>
      <c r="N13" s="36"/>
      <c r="O13" s="36"/>
      <c r="P13" s="36"/>
      <c r="Q13" s="36"/>
      <c r="R13" s="36"/>
    </row>
    <row r="14" spans="2:18" s="40" customFormat="1" ht="19.5" customHeight="1" x14ac:dyDescent="0.2">
      <c r="B14" s="223" t="s">
        <v>12</v>
      </c>
      <c r="C14" s="220">
        <f>C15+C16+C17</f>
        <v>8184</v>
      </c>
      <c r="D14" s="244">
        <f>D15+D16+D17</f>
        <v>8043</v>
      </c>
      <c r="E14" s="245">
        <f t="shared" si="0"/>
        <v>16227</v>
      </c>
      <c r="F14" s="221">
        <f>F15+F16+F17</f>
        <v>2326</v>
      </c>
      <c r="G14" s="244">
        <f>G15+G16+G17</f>
        <v>2363</v>
      </c>
      <c r="H14" s="246">
        <f>G14+F14</f>
        <v>4689</v>
      </c>
      <c r="I14" s="222">
        <f>I15+I16+I17</f>
        <v>2923</v>
      </c>
      <c r="J14" s="244">
        <f>J15+J16+J17</f>
        <v>2726</v>
      </c>
      <c r="K14" s="245">
        <f t="shared" si="2"/>
        <v>5649</v>
      </c>
      <c r="L14" s="535">
        <f>E14+H14+K14</f>
        <v>26565</v>
      </c>
      <c r="M14" s="36"/>
      <c r="N14" s="36"/>
      <c r="O14" s="36"/>
      <c r="P14" s="36"/>
      <c r="Q14" s="36"/>
      <c r="R14" s="36"/>
    </row>
    <row r="15" spans="2:18" s="40" customFormat="1" ht="19.5" customHeight="1" x14ac:dyDescent="0.2">
      <c r="B15" s="224" t="s">
        <v>13</v>
      </c>
      <c r="C15" s="84">
        <v>4951</v>
      </c>
      <c r="D15" s="247">
        <v>5118</v>
      </c>
      <c r="E15" s="248">
        <f t="shared" si="0"/>
        <v>10069</v>
      </c>
      <c r="F15" s="138">
        <v>1144</v>
      </c>
      <c r="G15" s="247">
        <v>1153</v>
      </c>
      <c r="H15" s="249">
        <f t="shared" si="1"/>
        <v>2297</v>
      </c>
      <c r="I15" s="225">
        <v>298</v>
      </c>
      <c r="J15" s="247">
        <v>234</v>
      </c>
      <c r="K15" s="248">
        <f t="shared" si="2"/>
        <v>532</v>
      </c>
      <c r="L15" s="536">
        <f t="shared" si="3"/>
        <v>12898</v>
      </c>
      <c r="M15" s="36"/>
      <c r="N15" s="36"/>
      <c r="O15" s="36"/>
      <c r="P15" s="36"/>
      <c r="Q15" s="36"/>
      <c r="R15" s="36"/>
    </row>
    <row r="16" spans="2:18" s="40" customFormat="1" ht="19.5" customHeight="1" x14ac:dyDescent="0.2">
      <c r="B16" s="224" t="s">
        <v>14</v>
      </c>
      <c r="C16" s="84">
        <v>3233</v>
      </c>
      <c r="D16" s="247">
        <v>2925</v>
      </c>
      <c r="E16" s="248">
        <f t="shared" si="0"/>
        <v>6158</v>
      </c>
      <c r="F16" s="138">
        <v>1182</v>
      </c>
      <c r="G16" s="247">
        <v>1210</v>
      </c>
      <c r="H16" s="249">
        <f t="shared" si="1"/>
        <v>2392</v>
      </c>
      <c r="I16" s="225">
        <v>2606</v>
      </c>
      <c r="J16" s="247">
        <v>2475</v>
      </c>
      <c r="K16" s="248">
        <f t="shared" si="2"/>
        <v>5081</v>
      </c>
      <c r="L16" s="536">
        <f t="shared" si="3"/>
        <v>13631</v>
      </c>
      <c r="M16" s="36"/>
      <c r="N16" s="36"/>
      <c r="O16" s="36"/>
      <c r="P16" s="36"/>
      <c r="Q16" s="36"/>
      <c r="R16" s="36"/>
    </row>
    <row r="17" spans="1:18" s="40" customFormat="1" ht="19.5" customHeight="1" x14ac:dyDescent="0.2">
      <c r="B17" s="224" t="s">
        <v>338</v>
      </c>
      <c r="C17" s="84">
        <v>0</v>
      </c>
      <c r="D17" s="247">
        <v>0</v>
      </c>
      <c r="E17" s="248">
        <f t="shared" si="0"/>
        <v>0</v>
      </c>
      <c r="F17" s="138">
        <v>0</v>
      </c>
      <c r="G17" s="247">
        <v>0</v>
      </c>
      <c r="H17" s="249">
        <f t="shared" si="1"/>
        <v>0</v>
      </c>
      <c r="I17" s="225">
        <v>19</v>
      </c>
      <c r="J17" s="247">
        <v>17</v>
      </c>
      <c r="K17" s="248">
        <f t="shared" si="2"/>
        <v>36</v>
      </c>
      <c r="L17" s="536">
        <f t="shared" si="3"/>
        <v>36</v>
      </c>
      <c r="M17" s="532"/>
      <c r="N17" s="532"/>
      <c r="O17" s="532"/>
      <c r="P17" s="532"/>
      <c r="Q17" s="532"/>
      <c r="R17" s="532"/>
    </row>
    <row r="18" spans="1:18" ht="19.5" customHeight="1" x14ac:dyDescent="0.2">
      <c r="B18" s="223" t="s">
        <v>8</v>
      </c>
      <c r="C18" s="220">
        <v>1717</v>
      </c>
      <c r="D18" s="244">
        <v>1388</v>
      </c>
      <c r="E18" s="245">
        <f t="shared" si="0"/>
        <v>3105</v>
      </c>
      <c r="F18" s="221">
        <v>489</v>
      </c>
      <c r="G18" s="244">
        <v>404</v>
      </c>
      <c r="H18" s="246">
        <f t="shared" si="1"/>
        <v>893</v>
      </c>
      <c r="I18" s="222">
        <v>232</v>
      </c>
      <c r="J18" s="244">
        <v>158</v>
      </c>
      <c r="K18" s="245">
        <f t="shared" si="2"/>
        <v>390</v>
      </c>
      <c r="L18" s="535">
        <f t="shared" si="3"/>
        <v>4388</v>
      </c>
    </row>
    <row r="19" spans="1:18" ht="15.75" customHeight="1" thickBot="1" x14ac:dyDescent="0.25">
      <c r="B19" s="226" t="s">
        <v>326</v>
      </c>
      <c r="C19" s="227">
        <v>1559</v>
      </c>
      <c r="D19" s="250">
        <v>837</v>
      </c>
      <c r="E19" s="251">
        <f t="shared" si="0"/>
        <v>2396</v>
      </c>
      <c r="F19" s="228">
        <v>2</v>
      </c>
      <c r="G19" s="250">
        <v>1</v>
      </c>
      <c r="H19" s="252">
        <f t="shared" si="1"/>
        <v>3</v>
      </c>
      <c r="I19" s="229">
        <v>5</v>
      </c>
      <c r="J19" s="250">
        <v>0</v>
      </c>
      <c r="K19" s="251">
        <f t="shared" si="2"/>
        <v>5</v>
      </c>
      <c r="L19" s="537">
        <f t="shared" si="3"/>
        <v>2404</v>
      </c>
    </row>
    <row r="20" spans="1:18" s="140" customFormat="1" ht="15.75" customHeight="1" thickBot="1" x14ac:dyDescent="0.25">
      <c r="A20" s="285"/>
      <c r="B20" s="230" t="s">
        <v>15</v>
      </c>
      <c r="C20" s="231">
        <f>C10+C11+C14+C18+C19</f>
        <v>71966</v>
      </c>
      <c r="D20" s="253">
        <f t="shared" ref="D20:J20" si="4">D10+D11+D14+D18+D19</f>
        <v>60520</v>
      </c>
      <c r="E20" s="232">
        <f>E10+E11+E14+E18+E19</f>
        <v>132486</v>
      </c>
      <c r="F20" s="233">
        <f t="shared" si="4"/>
        <v>27070</v>
      </c>
      <c r="G20" s="253">
        <f t="shared" si="4"/>
        <v>22444</v>
      </c>
      <c r="H20" s="234">
        <f t="shared" si="4"/>
        <v>49514</v>
      </c>
      <c r="I20" s="235">
        <f t="shared" si="4"/>
        <v>14735</v>
      </c>
      <c r="J20" s="253">
        <f t="shared" si="4"/>
        <v>12079</v>
      </c>
      <c r="K20" s="232">
        <f t="shared" si="2"/>
        <v>26814</v>
      </c>
      <c r="L20" s="236">
        <f>E20+H20+K20</f>
        <v>208814</v>
      </c>
    </row>
    <row r="21" spans="1:18" s="140" customFormat="1" ht="15.75" customHeight="1" thickTop="1" x14ac:dyDescent="0.2">
      <c r="A21" s="285"/>
      <c r="B21" s="44"/>
    </row>
    <row r="22" spans="1:18" x14ac:dyDescent="0.2">
      <c r="B22" s="587" t="s">
        <v>344</v>
      </c>
      <c r="C22" s="587"/>
      <c r="D22" s="587"/>
      <c r="E22" s="587"/>
      <c r="F22" s="587"/>
      <c r="G22" s="587"/>
      <c r="H22" s="587"/>
      <c r="I22" s="587"/>
      <c r="J22" s="587"/>
      <c r="K22" s="587"/>
      <c r="L22" s="587"/>
    </row>
    <row r="23" spans="1:18" x14ac:dyDescent="0.2">
      <c r="B23" s="558" t="s">
        <v>291</v>
      </c>
      <c r="C23" s="558"/>
      <c r="D23" s="558"/>
      <c r="E23" s="558"/>
      <c r="F23" s="558"/>
      <c r="G23" s="558"/>
      <c r="H23" s="558"/>
      <c r="I23" s="558"/>
      <c r="J23" s="558"/>
      <c r="K23" s="558"/>
      <c r="L23" s="558"/>
    </row>
    <row r="24" spans="1:18" x14ac:dyDescent="0.2">
      <c r="L24" s="70"/>
    </row>
    <row r="27" spans="1:18" x14ac:dyDescent="0.2">
      <c r="F27" s="557"/>
    </row>
    <row r="28" spans="1:18" x14ac:dyDescent="0.2">
      <c r="F28" s="557"/>
    </row>
  </sheetData>
  <mergeCells count="10">
    <mergeCell ref="F27:F28"/>
    <mergeCell ref="B23:L23"/>
    <mergeCell ref="B2:L2"/>
    <mergeCell ref="B4:L4"/>
    <mergeCell ref="C8:E8"/>
    <mergeCell ref="F8:H8"/>
    <mergeCell ref="I8:K8"/>
    <mergeCell ref="B22:L22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F193"/>
  <sheetViews>
    <sheetView topLeftCell="A7" zoomScaleNormal="100" workbookViewId="0">
      <selection activeCell="B13" sqref="B13:C17"/>
    </sheetView>
  </sheetViews>
  <sheetFormatPr baseColWidth="10" defaultColWidth="41.28515625" defaultRowHeight="12" x14ac:dyDescent="0.2"/>
  <cols>
    <col min="1" max="1" width="24.85546875" style="42" customWidth="1"/>
    <col min="2" max="2" width="12.85546875" style="42" customWidth="1"/>
    <col min="3" max="3" width="13.140625" style="42" customWidth="1"/>
    <col min="4" max="4" width="10.85546875" style="42" bestFit="1" customWidth="1"/>
    <col min="5" max="5" width="11.85546875" style="42" customWidth="1"/>
    <col min="6" max="6" width="12.28515625" style="43" customWidth="1"/>
    <col min="7" max="7" width="11.5703125" style="42" customWidth="1"/>
    <col min="8" max="8" width="8.28515625" style="42" customWidth="1"/>
    <col min="9" max="9" width="19.140625" style="42" customWidth="1"/>
    <col min="10" max="12" width="11.85546875" style="42" customWidth="1"/>
    <col min="13" max="16384" width="41.28515625" style="42"/>
  </cols>
  <sheetData>
    <row r="1" spans="1:6" ht="18.75" x14ac:dyDescent="0.3">
      <c r="A1" s="178"/>
    </row>
    <row r="2" spans="1:6" ht="15" x14ac:dyDescent="0.2">
      <c r="B2" s="565" t="s">
        <v>67</v>
      </c>
      <c r="C2" s="596"/>
      <c r="D2" s="596"/>
      <c r="F2" s="75" t="s">
        <v>307</v>
      </c>
    </row>
    <row r="4" spans="1:6" ht="12.75" x14ac:dyDescent="0.2">
      <c r="A4" s="597" t="s">
        <v>52</v>
      </c>
      <c r="B4" s="597"/>
      <c r="C4" s="597"/>
      <c r="D4" s="597"/>
      <c r="E4" s="596"/>
      <c r="F4" s="596"/>
    </row>
    <row r="5" spans="1:6" ht="12.75" x14ac:dyDescent="0.2">
      <c r="A5" s="597" t="s">
        <v>349</v>
      </c>
      <c r="B5" s="597"/>
      <c r="C5" s="597"/>
      <c r="D5" s="597"/>
      <c r="E5" s="597"/>
      <c r="F5" s="597"/>
    </row>
    <row r="6" spans="1:6" ht="12.75" thickBot="1" x14ac:dyDescent="0.25">
      <c r="A6" s="76"/>
      <c r="B6" s="76"/>
      <c r="C6" s="76"/>
      <c r="D6" s="76"/>
      <c r="E6" s="76"/>
      <c r="F6" s="77"/>
    </row>
    <row r="7" spans="1:6" s="266" customFormat="1" ht="24.75" thickTop="1" x14ac:dyDescent="0.2">
      <c r="A7" s="284" t="s">
        <v>330</v>
      </c>
      <c r="B7" s="538" t="s">
        <v>56</v>
      </c>
      <c r="C7" s="263" t="s">
        <v>53</v>
      </c>
      <c r="D7" s="263" t="s">
        <v>54</v>
      </c>
      <c r="E7" s="264" t="s">
        <v>355</v>
      </c>
      <c r="F7" s="265" t="s">
        <v>329</v>
      </c>
    </row>
    <row r="8" spans="1:6" ht="24" customHeight="1" x14ac:dyDescent="0.2">
      <c r="A8" s="270" t="s">
        <v>112</v>
      </c>
      <c r="B8" s="273">
        <v>1</v>
      </c>
      <c r="C8" s="273">
        <v>2</v>
      </c>
      <c r="D8" s="357">
        <f t="shared" ref="D8:D39" si="0">SUM(B8:C8)</f>
        <v>3</v>
      </c>
      <c r="E8" s="273">
        <v>66</v>
      </c>
      <c r="F8" s="274">
        <f>D8/E8*1000</f>
        <v>45.454545454545453</v>
      </c>
    </row>
    <row r="9" spans="1:6" ht="24" customHeight="1" x14ac:dyDescent="0.2">
      <c r="A9" s="271" t="s">
        <v>113</v>
      </c>
      <c r="B9" s="275">
        <v>103</v>
      </c>
      <c r="C9" s="275">
        <v>42</v>
      </c>
      <c r="D9" s="358">
        <f t="shared" si="0"/>
        <v>145</v>
      </c>
      <c r="E9" s="275">
        <v>4455</v>
      </c>
      <c r="F9" s="276">
        <f t="shared" ref="F9:F72" si="1">D9/E9*1000</f>
        <v>32.547699214365878</v>
      </c>
    </row>
    <row r="10" spans="1:6" ht="24" customHeight="1" x14ac:dyDescent="0.2">
      <c r="A10" s="271" t="s">
        <v>114</v>
      </c>
      <c r="B10" s="277">
        <v>3</v>
      </c>
      <c r="C10" s="277">
        <v>3</v>
      </c>
      <c r="D10" s="359">
        <f t="shared" si="0"/>
        <v>6</v>
      </c>
      <c r="E10" s="277">
        <v>199</v>
      </c>
      <c r="F10" s="278">
        <f t="shared" si="1"/>
        <v>30.150753768844218</v>
      </c>
    </row>
    <row r="11" spans="1:6" ht="24" customHeight="1" x14ac:dyDescent="0.2">
      <c r="A11" s="271" t="s">
        <v>115</v>
      </c>
      <c r="B11" s="275">
        <v>334</v>
      </c>
      <c r="C11" s="275">
        <v>173</v>
      </c>
      <c r="D11" s="358">
        <f t="shared" si="0"/>
        <v>507</v>
      </c>
      <c r="E11" s="275">
        <v>9149</v>
      </c>
      <c r="F11" s="276">
        <f t="shared" si="1"/>
        <v>55.415892447261996</v>
      </c>
    </row>
    <row r="12" spans="1:6" ht="24" customHeight="1" x14ac:dyDescent="0.2">
      <c r="A12" s="271" t="s">
        <v>116</v>
      </c>
      <c r="B12" s="277">
        <v>6767</v>
      </c>
      <c r="C12" s="277">
        <v>3811</v>
      </c>
      <c r="D12" s="359">
        <f t="shared" si="0"/>
        <v>10578</v>
      </c>
      <c r="E12" s="277">
        <v>194310</v>
      </c>
      <c r="F12" s="278">
        <f t="shared" si="1"/>
        <v>54.438783387370698</v>
      </c>
    </row>
    <row r="13" spans="1:6" ht="24" customHeight="1" x14ac:dyDescent="0.2">
      <c r="A13" s="271" t="s">
        <v>117</v>
      </c>
      <c r="B13" s="275">
        <v>3145</v>
      </c>
      <c r="C13" s="275">
        <v>1816</v>
      </c>
      <c r="D13" s="358">
        <f t="shared" si="0"/>
        <v>4961</v>
      </c>
      <c r="E13" s="275">
        <v>114864</v>
      </c>
      <c r="F13" s="276">
        <f t="shared" si="1"/>
        <v>43.190207549798018</v>
      </c>
    </row>
    <row r="14" spans="1:6" ht="24" customHeight="1" x14ac:dyDescent="0.2">
      <c r="A14" s="271" t="s">
        <v>118</v>
      </c>
      <c r="B14" s="277">
        <v>5033</v>
      </c>
      <c r="C14" s="277">
        <v>3929</v>
      </c>
      <c r="D14" s="359">
        <f t="shared" si="0"/>
        <v>8962</v>
      </c>
      <c r="E14" s="277">
        <v>168141</v>
      </c>
      <c r="F14" s="278">
        <f t="shared" si="1"/>
        <v>53.30050374388162</v>
      </c>
    </row>
    <row r="15" spans="1:6" ht="24" customHeight="1" x14ac:dyDescent="0.2">
      <c r="A15" s="271" t="s">
        <v>119</v>
      </c>
      <c r="B15" s="275">
        <v>127</v>
      </c>
      <c r="C15" s="275">
        <v>38</v>
      </c>
      <c r="D15" s="358">
        <f t="shared" si="0"/>
        <v>165</v>
      </c>
      <c r="E15" s="275">
        <v>2616</v>
      </c>
      <c r="F15" s="276">
        <f t="shared" si="1"/>
        <v>63.073394495412842</v>
      </c>
    </row>
    <row r="16" spans="1:6" ht="24" customHeight="1" x14ac:dyDescent="0.2">
      <c r="A16" s="271" t="s">
        <v>120</v>
      </c>
      <c r="B16" s="277">
        <v>643</v>
      </c>
      <c r="C16" s="277">
        <v>273</v>
      </c>
      <c r="D16" s="359">
        <f t="shared" si="0"/>
        <v>916</v>
      </c>
      <c r="E16" s="277">
        <v>20419</v>
      </c>
      <c r="F16" s="278">
        <f t="shared" si="1"/>
        <v>44.860179244820998</v>
      </c>
    </row>
    <row r="17" spans="1:6" ht="24" customHeight="1" x14ac:dyDescent="0.2">
      <c r="A17" s="271" t="s">
        <v>121</v>
      </c>
      <c r="B17" s="275">
        <v>353</v>
      </c>
      <c r="C17" s="275">
        <v>189</v>
      </c>
      <c r="D17" s="358">
        <f t="shared" si="0"/>
        <v>542</v>
      </c>
      <c r="E17" s="275">
        <v>14240</v>
      </c>
      <c r="F17" s="276">
        <f t="shared" si="1"/>
        <v>38.061797752808992</v>
      </c>
    </row>
    <row r="18" spans="1:6" ht="24" customHeight="1" x14ac:dyDescent="0.2">
      <c r="A18" s="271" t="s">
        <v>122</v>
      </c>
      <c r="B18" s="277">
        <v>26</v>
      </c>
      <c r="C18" s="277">
        <v>13</v>
      </c>
      <c r="D18" s="359">
        <f t="shared" si="0"/>
        <v>39</v>
      </c>
      <c r="E18" s="277">
        <v>677</v>
      </c>
      <c r="F18" s="278">
        <f t="shared" si="1"/>
        <v>57.60709010339734</v>
      </c>
    </row>
    <row r="19" spans="1:6" ht="24" customHeight="1" x14ac:dyDescent="0.2">
      <c r="A19" s="271" t="s">
        <v>123</v>
      </c>
      <c r="B19" s="275">
        <v>26</v>
      </c>
      <c r="C19" s="275">
        <v>11</v>
      </c>
      <c r="D19" s="358">
        <f t="shared" si="0"/>
        <v>37</v>
      </c>
      <c r="E19" s="275">
        <v>1238</v>
      </c>
      <c r="F19" s="276">
        <f t="shared" si="1"/>
        <v>29.886914378029079</v>
      </c>
    </row>
    <row r="20" spans="1:6" ht="24" customHeight="1" x14ac:dyDescent="0.2">
      <c r="A20" s="271" t="s">
        <v>124</v>
      </c>
      <c r="B20" s="277">
        <v>2126</v>
      </c>
      <c r="C20" s="277">
        <v>1068</v>
      </c>
      <c r="D20" s="359">
        <f t="shared" si="0"/>
        <v>3194</v>
      </c>
      <c r="E20" s="277">
        <v>58213</v>
      </c>
      <c r="F20" s="278">
        <f t="shared" si="1"/>
        <v>54.867469465583291</v>
      </c>
    </row>
    <row r="21" spans="1:6" ht="24" customHeight="1" x14ac:dyDescent="0.2">
      <c r="A21" s="271" t="s">
        <v>125</v>
      </c>
      <c r="B21" s="275">
        <v>1679</v>
      </c>
      <c r="C21" s="275">
        <v>568</v>
      </c>
      <c r="D21" s="358">
        <f t="shared" si="0"/>
        <v>2247</v>
      </c>
      <c r="E21" s="275">
        <v>53821</v>
      </c>
      <c r="F21" s="276">
        <f t="shared" si="1"/>
        <v>41.749502982107352</v>
      </c>
    </row>
    <row r="22" spans="1:6" ht="24" customHeight="1" x14ac:dyDescent="0.2">
      <c r="A22" s="271" t="s">
        <v>126</v>
      </c>
      <c r="B22" s="277">
        <v>592</v>
      </c>
      <c r="C22" s="277">
        <v>145</v>
      </c>
      <c r="D22" s="359">
        <f t="shared" si="0"/>
        <v>737</v>
      </c>
      <c r="E22" s="277">
        <v>29128</v>
      </c>
      <c r="F22" s="278">
        <f t="shared" si="1"/>
        <v>25.302114803625379</v>
      </c>
    </row>
    <row r="23" spans="1:6" ht="24" customHeight="1" x14ac:dyDescent="0.2">
      <c r="A23" s="271" t="s">
        <v>127</v>
      </c>
      <c r="B23" s="275">
        <v>4</v>
      </c>
      <c r="C23" s="275">
        <v>1</v>
      </c>
      <c r="D23" s="358">
        <f t="shared" si="0"/>
        <v>5</v>
      </c>
      <c r="E23" s="275">
        <v>97</v>
      </c>
      <c r="F23" s="276">
        <f t="shared" si="1"/>
        <v>51.546391752577314</v>
      </c>
    </row>
    <row r="24" spans="1:6" ht="24" customHeight="1" x14ac:dyDescent="0.2">
      <c r="A24" s="271" t="s">
        <v>128</v>
      </c>
      <c r="B24" s="277">
        <v>47</v>
      </c>
      <c r="C24" s="277">
        <v>15</v>
      </c>
      <c r="D24" s="359">
        <f t="shared" si="0"/>
        <v>62</v>
      </c>
      <c r="E24" s="277">
        <v>1610</v>
      </c>
      <c r="F24" s="278">
        <f t="shared" si="1"/>
        <v>38.509316770186331</v>
      </c>
    </row>
    <row r="25" spans="1:6" ht="24" customHeight="1" x14ac:dyDescent="0.2">
      <c r="A25" s="271" t="s">
        <v>129</v>
      </c>
      <c r="B25" s="275">
        <v>159</v>
      </c>
      <c r="C25" s="275">
        <v>57</v>
      </c>
      <c r="D25" s="358">
        <f t="shared" si="0"/>
        <v>216</v>
      </c>
      <c r="E25" s="275">
        <v>5457</v>
      </c>
      <c r="F25" s="276">
        <f t="shared" si="1"/>
        <v>39.582188015393072</v>
      </c>
    </row>
    <row r="26" spans="1:6" ht="24" customHeight="1" x14ac:dyDescent="0.2">
      <c r="A26" s="271" t="s">
        <v>130</v>
      </c>
      <c r="B26" s="277">
        <v>57</v>
      </c>
      <c r="C26" s="277">
        <v>42</v>
      </c>
      <c r="D26" s="359">
        <f t="shared" si="0"/>
        <v>99</v>
      </c>
      <c r="E26" s="277">
        <v>1628</v>
      </c>
      <c r="F26" s="278">
        <f t="shared" si="1"/>
        <v>60.810810810810814</v>
      </c>
    </row>
    <row r="27" spans="1:6" ht="24" customHeight="1" x14ac:dyDescent="0.2">
      <c r="A27" s="271" t="s">
        <v>131</v>
      </c>
      <c r="B27" s="275">
        <v>31</v>
      </c>
      <c r="C27" s="275">
        <v>16</v>
      </c>
      <c r="D27" s="358">
        <f t="shared" si="0"/>
        <v>47</v>
      </c>
      <c r="E27" s="275">
        <v>743</v>
      </c>
      <c r="F27" s="276">
        <f t="shared" si="1"/>
        <v>63.257065948855995</v>
      </c>
    </row>
    <row r="28" spans="1:6" ht="24" customHeight="1" x14ac:dyDescent="0.2">
      <c r="A28" s="271" t="s">
        <v>132</v>
      </c>
      <c r="B28" s="277">
        <v>11</v>
      </c>
      <c r="C28" s="277">
        <v>2</v>
      </c>
      <c r="D28" s="359">
        <f t="shared" si="0"/>
        <v>13</v>
      </c>
      <c r="E28" s="277">
        <v>203</v>
      </c>
      <c r="F28" s="278">
        <f t="shared" si="1"/>
        <v>64.039408866995075</v>
      </c>
    </row>
    <row r="29" spans="1:6" ht="24" customHeight="1" x14ac:dyDescent="0.2">
      <c r="A29" s="271" t="s">
        <v>133</v>
      </c>
      <c r="B29" s="275">
        <v>883</v>
      </c>
      <c r="C29" s="275">
        <v>557</v>
      </c>
      <c r="D29" s="358">
        <f t="shared" si="0"/>
        <v>1440</v>
      </c>
      <c r="E29" s="275">
        <v>51463</v>
      </c>
      <c r="F29" s="276">
        <f t="shared" si="1"/>
        <v>27.981268095524939</v>
      </c>
    </row>
    <row r="30" spans="1:6" ht="24" customHeight="1" x14ac:dyDescent="0.2">
      <c r="A30" s="271" t="s">
        <v>134</v>
      </c>
      <c r="B30" s="277">
        <v>204</v>
      </c>
      <c r="C30" s="277">
        <v>57</v>
      </c>
      <c r="D30" s="359">
        <f t="shared" si="0"/>
        <v>261</v>
      </c>
      <c r="E30" s="277">
        <v>7358</v>
      </c>
      <c r="F30" s="278">
        <f t="shared" si="1"/>
        <v>35.471595542266918</v>
      </c>
    </row>
    <row r="31" spans="1:6" ht="24" customHeight="1" x14ac:dyDescent="0.2">
      <c r="A31" s="271" t="s">
        <v>135</v>
      </c>
      <c r="B31" s="275">
        <v>4</v>
      </c>
      <c r="C31" s="275">
        <v>5</v>
      </c>
      <c r="D31" s="358">
        <f t="shared" si="0"/>
        <v>9</v>
      </c>
      <c r="E31" s="275">
        <v>208</v>
      </c>
      <c r="F31" s="276">
        <f t="shared" si="1"/>
        <v>43.269230769230766</v>
      </c>
    </row>
    <row r="32" spans="1:6" ht="24" customHeight="1" x14ac:dyDescent="0.2">
      <c r="A32" s="271" t="s">
        <v>136</v>
      </c>
      <c r="B32" s="277">
        <v>30</v>
      </c>
      <c r="C32" s="277">
        <v>17</v>
      </c>
      <c r="D32" s="359">
        <f t="shared" si="0"/>
        <v>47</v>
      </c>
      <c r="E32" s="277">
        <v>539</v>
      </c>
      <c r="F32" s="278">
        <f t="shared" si="1"/>
        <v>87.198515769944336</v>
      </c>
    </row>
    <row r="33" spans="1:6" ht="24" customHeight="1" x14ac:dyDescent="0.2">
      <c r="A33" s="271" t="s">
        <v>137</v>
      </c>
      <c r="B33" s="275">
        <v>257</v>
      </c>
      <c r="C33" s="275">
        <v>129</v>
      </c>
      <c r="D33" s="358">
        <f t="shared" si="0"/>
        <v>386</v>
      </c>
      <c r="E33" s="275">
        <v>10373</v>
      </c>
      <c r="F33" s="276">
        <f t="shared" si="1"/>
        <v>37.211992673286417</v>
      </c>
    </row>
    <row r="34" spans="1:6" ht="24" customHeight="1" x14ac:dyDescent="0.2">
      <c r="A34" s="271" t="s">
        <v>138</v>
      </c>
      <c r="B34" s="277">
        <v>41</v>
      </c>
      <c r="C34" s="277">
        <v>24</v>
      </c>
      <c r="D34" s="359">
        <f t="shared" si="0"/>
        <v>65</v>
      </c>
      <c r="E34" s="277">
        <v>1854</v>
      </c>
      <c r="F34" s="278">
        <f t="shared" si="1"/>
        <v>35.059331175836036</v>
      </c>
    </row>
    <row r="35" spans="1:6" ht="24" customHeight="1" x14ac:dyDescent="0.2">
      <c r="A35" s="271" t="s">
        <v>139</v>
      </c>
      <c r="B35" s="275">
        <v>76</v>
      </c>
      <c r="C35" s="275">
        <v>34</v>
      </c>
      <c r="D35" s="358">
        <f t="shared" si="0"/>
        <v>110</v>
      </c>
      <c r="E35" s="275">
        <v>2399</v>
      </c>
      <c r="F35" s="276">
        <f t="shared" si="1"/>
        <v>45.852438516048352</v>
      </c>
    </row>
    <row r="36" spans="1:6" ht="24" customHeight="1" x14ac:dyDescent="0.2">
      <c r="A36" s="271" t="s">
        <v>140</v>
      </c>
      <c r="B36" s="277">
        <v>21</v>
      </c>
      <c r="C36" s="277">
        <v>9</v>
      </c>
      <c r="D36" s="359">
        <f t="shared" si="0"/>
        <v>30</v>
      </c>
      <c r="E36" s="277">
        <v>712</v>
      </c>
      <c r="F36" s="278">
        <f t="shared" si="1"/>
        <v>42.134831460674157</v>
      </c>
    </row>
    <row r="37" spans="1:6" ht="24" customHeight="1" x14ac:dyDescent="0.2">
      <c r="A37" s="271" t="s">
        <v>141</v>
      </c>
      <c r="B37" s="275">
        <v>77</v>
      </c>
      <c r="C37" s="275">
        <v>38</v>
      </c>
      <c r="D37" s="358">
        <f t="shared" si="0"/>
        <v>115</v>
      </c>
      <c r="E37" s="275">
        <v>2570</v>
      </c>
      <c r="F37" s="276">
        <f t="shared" si="1"/>
        <v>44.747081712062254</v>
      </c>
    </row>
    <row r="38" spans="1:6" ht="24" customHeight="1" x14ac:dyDescent="0.2">
      <c r="A38" s="271" t="s">
        <v>142</v>
      </c>
      <c r="B38" s="277">
        <v>136</v>
      </c>
      <c r="C38" s="277">
        <v>68</v>
      </c>
      <c r="D38" s="359">
        <f t="shared" si="0"/>
        <v>204</v>
      </c>
      <c r="E38" s="277">
        <v>3053</v>
      </c>
      <c r="F38" s="278">
        <f t="shared" si="1"/>
        <v>66.819521781853908</v>
      </c>
    </row>
    <row r="39" spans="1:6" ht="24" customHeight="1" x14ac:dyDescent="0.2">
      <c r="A39" s="271" t="s">
        <v>143</v>
      </c>
      <c r="B39" s="275">
        <v>188</v>
      </c>
      <c r="C39" s="275">
        <v>75</v>
      </c>
      <c r="D39" s="358">
        <f t="shared" si="0"/>
        <v>263</v>
      </c>
      <c r="E39" s="275">
        <v>7084</v>
      </c>
      <c r="F39" s="276">
        <f t="shared" si="1"/>
        <v>37.125917560700167</v>
      </c>
    </row>
    <row r="40" spans="1:6" ht="24" customHeight="1" x14ac:dyDescent="0.2">
      <c r="A40" s="271" t="s">
        <v>144</v>
      </c>
      <c r="B40" s="277">
        <v>162</v>
      </c>
      <c r="C40" s="277">
        <v>47</v>
      </c>
      <c r="D40" s="359">
        <f t="shared" ref="D40:D71" si="2">SUM(B40:C40)</f>
        <v>209</v>
      </c>
      <c r="E40" s="277">
        <v>5995</v>
      </c>
      <c r="F40" s="278">
        <f t="shared" si="1"/>
        <v>34.862385321100916</v>
      </c>
    </row>
    <row r="41" spans="1:6" ht="24" customHeight="1" x14ac:dyDescent="0.2">
      <c r="A41" s="271" t="s">
        <v>145</v>
      </c>
      <c r="B41" s="275">
        <v>16</v>
      </c>
      <c r="C41" s="275">
        <v>4</v>
      </c>
      <c r="D41" s="358">
        <f t="shared" si="2"/>
        <v>20</v>
      </c>
      <c r="E41" s="275">
        <v>448</v>
      </c>
      <c r="F41" s="276">
        <f t="shared" si="1"/>
        <v>44.642857142857146</v>
      </c>
    </row>
    <row r="42" spans="1:6" ht="24" customHeight="1" x14ac:dyDescent="0.2">
      <c r="A42" s="271" t="s">
        <v>146</v>
      </c>
      <c r="B42" s="277">
        <v>74</v>
      </c>
      <c r="C42" s="277">
        <v>24</v>
      </c>
      <c r="D42" s="359">
        <f t="shared" si="2"/>
        <v>98</v>
      </c>
      <c r="E42" s="277">
        <v>1940</v>
      </c>
      <c r="F42" s="278">
        <f t="shared" si="1"/>
        <v>50.515463917525771</v>
      </c>
    </row>
    <row r="43" spans="1:6" ht="24" customHeight="1" x14ac:dyDescent="0.2">
      <c r="A43" s="271" t="s">
        <v>147</v>
      </c>
      <c r="B43" s="275">
        <v>129</v>
      </c>
      <c r="C43" s="275">
        <v>51</v>
      </c>
      <c r="D43" s="358">
        <f t="shared" si="2"/>
        <v>180</v>
      </c>
      <c r="E43" s="275">
        <v>3650</v>
      </c>
      <c r="F43" s="276">
        <f t="shared" si="1"/>
        <v>49.315068493150683</v>
      </c>
    </row>
    <row r="44" spans="1:6" ht="24" customHeight="1" x14ac:dyDescent="0.2">
      <c r="A44" s="271" t="s">
        <v>148</v>
      </c>
      <c r="B44" s="277">
        <v>69</v>
      </c>
      <c r="C44" s="277">
        <v>49</v>
      </c>
      <c r="D44" s="359">
        <f t="shared" si="2"/>
        <v>118</v>
      </c>
      <c r="E44" s="277">
        <v>1984</v>
      </c>
      <c r="F44" s="278">
        <f t="shared" si="1"/>
        <v>59.475806451612904</v>
      </c>
    </row>
    <row r="45" spans="1:6" ht="24" customHeight="1" x14ac:dyDescent="0.2">
      <c r="A45" s="271" t="s">
        <v>149</v>
      </c>
      <c r="B45" s="275">
        <v>198</v>
      </c>
      <c r="C45" s="275">
        <v>86</v>
      </c>
      <c r="D45" s="358">
        <f t="shared" si="2"/>
        <v>284</v>
      </c>
      <c r="E45" s="275">
        <v>6853</v>
      </c>
      <c r="F45" s="276">
        <f t="shared" si="1"/>
        <v>41.441704363052679</v>
      </c>
    </row>
    <row r="46" spans="1:6" ht="24" customHeight="1" x14ac:dyDescent="0.2">
      <c r="A46" s="271" t="s">
        <v>150</v>
      </c>
      <c r="B46" s="277">
        <v>9</v>
      </c>
      <c r="C46" s="277">
        <v>2</v>
      </c>
      <c r="D46" s="359">
        <f t="shared" si="2"/>
        <v>11</v>
      </c>
      <c r="E46" s="277">
        <v>156</v>
      </c>
      <c r="F46" s="278">
        <f t="shared" si="1"/>
        <v>70.512820512820511</v>
      </c>
    </row>
    <row r="47" spans="1:6" ht="24" customHeight="1" x14ac:dyDescent="0.2">
      <c r="A47" s="271" t="s">
        <v>151</v>
      </c>
      <c r="B47" s="275">
        <v>73</v>
      </c>
      <c r="C47" s="275">
        <v>34</v>
      </c>
      <c r="D47" s="358">
        <f t="shared" si="2"/>
        <v>107</v>
      </c>
      <c r="E47" s="275">
        <v>2225</v>
      </c>
      <c r="F47" s="276">
        <f t="shared" si="1"/>
        <v>48.08988764044944</v>
      </c>
    </row>
    <row r="48" spans="1:6" ht="24" customHeight="1" x14ac:dyDescent="0.2">
      <c r="A48" s="271" t="s">
        <v>152</v>
      </c>
      <c r="B48" s="277">
        <v>184</v>
      </c>
      <c r="C48" s="277">
        <v>94</v>
      </c>
      <c r="D48" s="359">
        <f t="shared" si="2"/>
        <v>278</v>
      </c>
      <c r="E48" s="277">
        <v>5240</v>
      </c>
      <c r="F48" s="278">
        <f t="shared" si="1"/>
        <v>53.05343511450382</v>
      </c>
    </row>
    <row r="49" spans="1:6" ht="24" customHeight="1" x14ac:dyDescent="0.2">
      <c r="A49" s="271" t="s">
        <v>153</v>
      </c>
      <c r="B49" s="275">
        <v>1038</v>
      </c>
      <c r="C49" s="275">
        <v>459</v>
      </c>
      <c r="D49" s="358">
        <f t="shared" si="2"/>
        <v>1497</v>
      </c>
      <c r="E49" s="275">
        <v>23737</v>
      </c>
      <c r="F49" s="276">
        <f t="shared" si="1"/>
        <v>63.066099338585325</v>
      </c>
    </row>
    <row r="50" spans="1:6" ht="24" customHeight="1" x14ac:dyDescent="0.2">
      <c r="A50" s="271" t="s">
        <v>154</v>
      </c>
      <c r="B50" s="277">
        <v>151</v>
      </c>
      <c r="C50" s="277">
        <v>49</v>
      </c>
      <c r="D50" s="359">
        <f t="shared" si="2"/>
        <v>200</v>
      </c>
      <c r="E50" s="277">
        <v>7163</v>
      </c>
      <c r="F50" s="278">
        <f t="shared" si="1"/>
        <v>27.921262041044255</v>
      </c>
    </row>
    <row r="51" spans="1:6" ht="24" customHeight="1" x14ac:dyDescent="0.2">
      <c r="A51" s="271" t="s">
        <v>155</v>
      </c>
      <c r="B51" s="275">
        <v>205</v>
      </c>
      <c r="C51" s="275">
        <v>79</v>
      </c>
      <c r="D51" s="358">
        <f t="shared" si="2"/>
        <v>284</v>
      </c>
      <c r="E51" s="275">
        <v>6666</v>
      </c>
      <c r="F51" s="276">
        <f t="shared" si="1"/>
        <v>42.6042604260426</v>
      </c>
    </row>
    <row r="52" spans="1:6" ht="24" customHeight="1" x14ac:dyDescent="0.2">
      <c r="A52" s="271" t="s">
        <v>156</v>
      </c>
      <c r="B52" s="277">
        <v>2011</v>
      </c>
      <c r="C52" s="277">
        <v>923</v>
      </c>
      <c r="D52" s="359">
        <f t="shared" si="2"/>
        <v>2934</v>
      </c>
      <c r="E52" s="277">
        <v>62152</v>
      </c>
      <c r="F52" s="278">
        <f t="shared" si="1"/>
        <v>47.206847728150343</v>
      </c>
    </row>
    <row r="53" spans="1:6" ht="24" customHeight="1" x14ac:dyDescent="0.2">
      <c r="A53" s="271" t="s">
        <v>157</v>
      </c>
      <c r="B53" s="275">
        <v>334</v>
      </c>
      <c r="C53" s="275">
        <v>139</v>
      </c>
      <c r="D53" s="358">
        <f t="shared" si="2"/>
        <v>473</v>
      </c>
      <c r="E53" s="275">
        <v>7810</v>
      </c>
      <c r="F53" s="276">
        <f t="shared" si="1"/>
        <v>60.563380281690144</v>
      </c>
    </row>
    <row r="54" spans="1:6" ht="24" customHeight="1" x14ac:dyDescent="0.2">
      <c r="A54" s="271" t="s">
        <v>158</v>
      </c>
      <c r="B54" s="277">
        <v>28</v>
      </c>
      <c r="C54" s="277">
        <v>27</v>
      </c>
      <c r="D54" s="359">
        <f t="shared" si="2"/>
        <v>55</v>
      </c>
      <c r="E54" s="277">
        <v>1632</v>
      </c>
      <c r="F54" s="278">
        <f t="shared" si="1"/>
        <v>33.700980392156858</v>
      </c>
    </row>
    <row r="55" spans="1:6" ht="24" customHeight="1" x14ac:dyDescent="0.2">
      <c r="A55" s="271" t="s">
        <v>159</v>
      </c>
      <c r="B55" s="275">
        <v>1518</v>
      </c>
      <c r="C55" s="275">
        <v>767</v>
      </c>
      <c r="D55" s="358">
        <f t="shared" si="2"/>
        <v>2285</v>
      </c>
      <c r="E55" s="275">
        <v>48614</v>
      </c>
      <c r="F55" s="276">
        <f t="shared" si="1"/>
        <v>47.002920969268111</v>
      </c>
    </row>
    <row r="56" spans="1:6" ht="24" customHeight="1" x14ac:dyDescent="0.2">
      <c r="A56" s="271" t="s">
        <v>160</v>
      </c>
      <c r="B56" s="277">
        <v>281</v>
      </c>
      <c r="C56" s="277">
        <v>95</v>
      </c>
      <c r="D56" s="359">
        <f t="shared" si="2"/>
        <v>376</v>
      </c>
      <c r="E56" s="277">
        <v>9015</v>
      </c>
      <c r="F56" s="278">
        <f t="shared" si="1"/>
        <v>41.708264004437048</v>
      </c>
    </row>
    <row r="57" spans="1:6" ht="24" customHeight="1" x14ac:dyDescent="0.2">
      <c r="A57" s="271" t="s">
        <v>161</v>
      </c>
      <c r="B57" s="275">
        <v>16</v>
      </c>
      <c r="C57" s="275">
        <v>8</v>
      </c>
      <c r="D57" s="358">
        <f t="shared" si="2"/>
        <v>24</v>
      </c>
      <c r="E57" s="275">
        <v>684</v>
      </c>
      <c r="F57" s="276">
        <f t="shared" si="1"/>
        <v>35.087719298245609</v>
      </c>
    </row>
    <row r="58" spans="1:6" ht="24" customHeight="1" x14ac:dyDescent="0.2">
      <c r="A58" s="271" t="s">
        <v>162</v>
      </c>
      <c r="B58" s="277">
        <v>2667</v>
      </c>
      <c r="C58" s="277">
        <v>1598</v>
      </c>
      <c r="D58" s="359">
        <f t="shared" si="2"/>
        <v>4265</v>
      </c>
      <c r="E58" s="277">
        <v>83011</v>
      </c>
      <c r="F58" s="278">
        <f t="shared" si="1"/>
        <v>51.378732939008081</v>
      </c>
    </row>
    <row r="59" spans="1:6" ht="24" customHeight="1" x14ac:dyDescent="0.2">
      <c r="A59" s="271" t="s">
        <v>163</v>
      </c>
      <c r="B59" s="275">
        <v>149</v>
      </c>
      <c r="C59" s="275">
        <v>55</v>
      </c>
      <c r="D59" s="358">
        <f t="shared" si="2"/>
        <v>204</v>
      </c>
      <c r="E59" s="275">
        <v>6112</v>
      </c>
      <c r="F59" s="276">
        <f t="shared" si="1"/>
        <v>33.376963350785338</v>
      </c>
    </row>
    <row r="60" spans="1:6" ht="24" customHeight="1" x14ac:dyDescent="0.2">
      <c r="A60" s="271" t="s">
        <v>164</v>
      </c>
      <c r="B60" s="277">
        <v>235</v>
      </c>
      <c r="C60" s="277">
        <v>72</v>
      </c>
      <c r="D60" s="359">
        <f t="shared" si="2"/>
        <v>307</v>
      </c>
      <c r="E60" s="277">
        <v>10082</v>
      </c>
      <c r="F60" s="278">
        <f t="shared" si="1"/>
        <v>30.450307478674866</v>
      </c>
    </row>
    <row r="61" spans="1:6" ht="24" customHeight="1" x14ac:dyDescent="0.2">
      <c r="A61" s="271" t="s">
        <v>165</v>
      </c>
      <c r="B61" s="275">
        <v>430</v>
      </c>
      <c r="C61" s="275">
        <v>246</v>
      </c>
      <c r="D61" s="358">
        <f t="shared" si="2"/>
        <v>676</v>
      </c>
      <c r="E61" s="275">
        <v>15562</v>
      </c>
      <c r="F61" s="276">
        <f t="shared" si="1"/>
        <v>43.439146639249458</v>
      </c>
    </row>
    <row r="62" spans="1:6" ht="24" customHeight="1" x14ac:dyDescent="0.2">
      <c r="A62" s="271" t="s">
        <v>350</v>
      </c>
      <c r="B62" s="277">
        <v>153</v>
      </c>
      <c r="C62" s="277">
        <v>27</v>
      </c>
      <c r="D62" s="359">
        <f t="shared" si="2"/>
        <v>180</v>
      </c>
      <c r="E62" s="277">
        <v>1261</v>
      </c>
      <c r="F62" s="278">
        <f t="shared" si="1"/>
        <v>142.74385408406027</v>
      </c>
    </row>
    <row r="63" spans="1:6" ht="24" customHeight="1" x14ac:dyDescent="0.2">
      <c r="A63" s="271" t="s">
        <v>166</v>
      </c>
      <c r="B63" s="275">
        <v>39</v>
      </c>
      <c r="C63" s="275">
        <v>14</v>
      </c>
      <c r="D63" s="358">
        <f t="shared" si="2"/>
        <v>53</v>
      </c>
      <c r="E63" s="275">
        <v>1550</v>
      </c>
      <c r="F63" s="276">
        <f t="shared" si="1"/>
        <v>34.193548387096776</v>
      </c>
    </row>
    <row r="64" spans="1:6" ht="24" customHeight="1" x14ac:dyDescent="0.2">
      <c r="A64" s="271" t="s">
        <v>167</v>
      </c>
      <c r="B64" s="277">
        <v>72</v>
      </c>
      <c r="C64" s="277">
        <v>26</v>
      </c>
      <c r="D64" s="359">
        <f t="shared" si="2"/>
        <v>98</v>
      </c>
      <c r="E64" s="277">
        <v>2115</v>
      </c>
      <c r="F64" s="278">
        <f t="shared" si="1"/>
        <v>46.335697399527184</v>
      </c>
    </row>
    <row r="65" spans="1:6" ht="24" customHeight="1" x14ac:dyDescent="0.2">
      <c r="A65" s="271" t="s">
        <v>168</v>
      </c>
      <c r="B65" s="275">
        <v>8303</v>
      </c>
      <c r="C65" s="275">
        <v>2723</v>
      </c>
      <c r="D65" s="358">
        <f t="shared" si="2"/>
        <v>11026</v>
      </c>
      <c r="E65" s="275">
        <v>194669</v>
      </c>
      <c r="F65" s="276">
        <f t="shared" si="1"/>
        <v>56.639732058006153</v>
      </c>
    </row>
    <row r="66" spans="1:6" ht="24" customHeight="1" x14ac:dyDescent="0.2">
      <c r="A66" s="271" t="s">
        <v>169</v>
      </c>
      <c r="B66" s="277">
        <v>191</v>
      </c>
      <c r="C66" s="277">
        <v>82</v>
      </c>
      <c r="D66" s="359">
        <f t="shared" si="2"/>
        <v>273</v>
      </c>
      <c r="E66" s="277">
        <v>6424</v>
      </c>
      <c r="F66" s="278">
        <f t="shared" si="1"/>
        <v>42.49688667496887</v>
      </c>
    </row>
    <row r="67" spans="1:6" ht="24" customHeight="1" x14ac:dyDescent="0.2">
      <c r="A67" s="271" t="s">
        <v>170</v>
      </c>
      <c r="B67" s="275">
        <v>95</v>
      </c>
      <c r="C67" s="275">
        <v>38</v>
      </c>
      <c r="D67" s="358">
        <f t="shared" si="2"/>
        <v>133</v>
      </c>
      <c r="E67" s="275">
        <v>1980</v>
      </c>
      <c r="F67" s="276">
        <f t="shared" si="1"/>
        <v>67.171717171717177</v>
      </c>
    </row>
    <row r="68" spans="1:6" ht="24" customHeight="1" x14ac:dyDescent="0.2">
      <c r="A68" s="271" t="s">
        <v>171</v>
      </c>
      <c r="B68" s="277">
        <v>999</v>
      </c>
      <c r="C68" s="277">
        <v>467</v>
      </c>
      <c r="D68" s="359">
        <f t="shared" si="2"/>
        <v>1466</v>
      </c>
      <c r="E68" s="277">
        <v>32903</v>
      </c>
      <c r="F68" s="278">
        <f t="shared" si="1"/>
        <v>44.555207731817767</v>
      </c>
    </row>
    <row r="69" spans="1:6" ht="24" customHeight="1" x14ac:dyDescent="0.2">
      <c r="A69" s="271" t="s">
        <v>172</v>
      </c>
      <c r="B69" s="275">
        <v>12</v>
      </c>
      <c r="C69" s="275">
        <v>7</v>
      </c>
      <c r="D69" s="358">
        <f t="shared" si="2"/>
        <v>19</v>
      </c>
      <c r="E69" s="275">
        <v>331</v>
      </c>
      <c r="F69" s="276">
        <f t="shared" si="1"/>
        <v>57.401812688821757</v>
      </c>
    </row>
    <row r="70" spans="1:6" ht="24" customHeight="1" x14ac:dyDescent="0.2">
      <c r="A70" s="271" t="s">
        <v>173</v>
      </c>
      <c r="B70" s="277">
        <v>11</v>
      </c>
      <c r="C70" s="277">
        <v>5</v>
      </c>
      <c r="D70" s="359">
        <f t="shared" si="2"/>
        <v>16</v>
      </c>
      <c r="E70" s="277">
        <v>315</v>
      </c>
      <c r="F70" s="278">
        <f t="shared" si="1"/>
        <v>50.793650793650791</v>
      </c>
    </row>
    <row r="71" spans="1:6" ht="24" customHeight="1" x14ac:dyDescent="0.2">
      <c r="A71" s="271" t="s">
        <v>174</v>
      </c>
      <c r="B71" s="275">
        <v>6</v>
      </c>
      <c r="C71" s="275">
        <v>4</v>
      </c>
      <c r="D71" s="358">
        <f t="shared" si="2"/>
        <v>10</v>
      </c>
      <c r="E71" s="275">
        <v>176</v>
      </c>
      <c r="F71" s="276">
        <f t="shared" si="1"/>
        <v>56.818181818181813</v>
      </c>
    </row>
    <row r="72" spans="1:6" ht="24" customHeight="1" x14ac:dyDescent="0.2">
      <c r="A72" s="271" t="s">
        <v>175</v>
      </c>
      <c r="B72" s="277">
        <v>5263</v>
      </c>
      <c r="C72" s="277">
        <v>3536</v>
      </c>
      <c r="D72" s="359">
        <f t="shared" ref="D72:D103" si="3">SUM(B72:C72)</f>
        <v>8799</v>
      </c>
      <c r="E72" s="277">
        <v>178288</v>
      </c>
      <c r="F72" s="278">
        <f t="shared" si="1"/>
        <v>49.352732657273627</v>
      </c>
    </row>
    <row r="73" spans="1:6" ht="24" customHeight="1" x14ac:dyDescent="0.2">
      <c r="A73" s="271" t="s">
        <v>176</v>
      </c>
      <c r="B73" s="275">
        <v>267</v>
      </c>
      <c r="C73" s="275">
        <v>116</v>
      </c>
      <c r="D73" s="358">
        <f t="shared" si="3"/>
        <v>383</v>
      </c>
      <c r="E73" s="275">
        <v>10060</v>
      </c>
      <c r="F73" s="276">
        <f t="shared" ref="F73:F136" si="4">D73/E73*1000</f>
        <v>38.071570576540758</v>
      </c>
    </row>
    <row r="74" spans="1:6" ht="24" customHeight="1" x14ac:dyDescent="0.2">
      <c r="A74" s="271" t="s">
        <v>177</v>
      </c>
      <c r="B74" s="277">
        <v>174</v>
      </c>
      <c r="C74" s="277">
        <v>55</v>
      </c>
      <c r="D74" s="359">
        <f t="shared" si="3"/>
        <v>229</v>
      </c>
      <c r="E74" s="277">
        <v>6049</v>
      </c>
      <c r="F74" s="278">
        <f t="shared" si="4"/>
        <v>37.857497106959826</v>
      </c>
    </row>
    <row r="75" spans="1:6" ht="24" customHeight="1" x14ac:dyDescent="0.2">
      <c r="A75" s="271" t="s">
        <v>178</v>
      </c>
      <c r="B75" s="275">
        <v>540</v>
      </c>
      <c r="C75" s="275">
        <v>352</v>
      </c>
      <c r="D75" s="358">
        <f t="shared" si="3"/>
        <v>892</v>
      </c>
      <c r="E75" s="275">
        <v>15620</v>
      </c>
      <c r="F75" s="276">
        <f t="shared" si="4"/>
        <v>57.106274007682458</v>
      </c>
    </row>
    <row r="76" spans="1:6" ht="24" customHeight="1" x14ac:dyDescent="0.2">
      <c r="A76" s="271" t="s">
        <v>179</v>
      </c>
      <c r="B76" s="539">
        <v>0</v>
      </c>
      <c r="C76" s="277">
        <v>1</v>
      </c>
      <c r="D76" s="359">
        <f t="shared" si="3"/>
        <v>1</v>
      </c>
      <c r="E76" s="277">
        <v>52</v>
      </c>
      <c r="F76" s="278">
        <f t="shared" si="4"/>
        <v>19.230769230769234</v>
      </c>
    </row>
    <row r="77" spans="1:6" ht="24" customHeight="1" x14ac:dyDescent="0.2">
      <c r="A77" s="271" t="s">
        <v>180</v>
      </c>
      <c r="B77" s="275">
        <v>3</v>
      </c>
      <c r="C77" s="275">
        <v>1</v>
      </c>
      <c r="D77" s="358">
        <f t="shared" si="3"/>
        <v>4</v>
      </c>
      <c r="E77" s="275">
        <v>142</v>
      </c>
      <c r="F77" s="276">
        <f t="shared" si="4"/>
        <v>28.169014084507044</v>
      </c>
    </row>
    <row r="78" spans="1:6" ht="24" customHeight="1" x14ac:dyDescent="0.2">
      <c r="A78" s="271" t="s">
        <v>181</v>
      </c>
      <c r="B78" s="277">
        <v>3</v>
      </c>
      <c r="C78" s="277">
        <v>1</v>
      </c>
      <c r="D78" s="359">
        <f t="shared" si="3"/>
        <v>4</v>
      </c>
      <c r="E78" s="277">
        <v>88</v>
      </c>
      <c r="F78" s="278">
        <f t="shared" si="4"/>
        <v>45.454545454545453</v>
      </c>
    </row>
    <row r="79" spans="1:6" ht="24" customHeight="1" x14ac:dyDescent="0.2">
      <c r="A79" s="271" t="s">
        <v>182</v>
      </c>
      <c r="B79" s="275">
        <v>190</v>
      </c>
      <c r="C79" s="275">
        <v>118</v>
      </c>
      <c r="D79" s="358">
        <f t="shared" si="3"/>
        <v>308</v>
      </c>
      <c r="E79" s="275">
        <v>8032</v>
      </c>
      <c r="F79" s="276">
        <f t="shared" si="4"/>
        <v>38.346613545816737</v>
      </c>
    </row>
    <row r="80" spans="1:6" ht="24" customHeight="1" x14ac:dyDescent="0.2">
      <c r="A80" s="271" t="s">
        <v>183</v>
      </c>
      <c r="B80" s="277">
        <v>769</v>
      </c>
      <c r="C80" s="277">
        <v>223</v>
      </c>
      <c r="D80" s="359">
        <f t="shared" si="3"/>
        <v>992</v>
      </c>
      <c r="E80" s="277">
        <v>19607</v>
      </c>
      <c r="F80" s="278">
        <f t="shared" si="4"/>
        <v>50.59417554954863</v>
      </c>
    </row>
    <row r="81" spans="1:6" ht="24" customHeight="1" x14ac:dyDescent="0.2">
      <c r="A81" s="271" t="s">
        <v>184</v>
      </c>
      <c r="B81" s="275">
        <v>6087</v>
      </c>
      <c r="C81" s="275">
        <v>4636</v>
      </c>
      <c r="D81" s="358">
        <f t="shared" si="3"/>
        <v>10723</v>
      </c>
      <c r="E81" s="275">
        <v>187720</v>
      </c>
      <c r="F81" s="276">
        <f t="shared" si="4"/>
        <v>57.122309823140853</v>
      </c>
    </row>
    <row r="82" spans="1:6" ht="24" customHeight="1" x14ac:dyDescent="0.2">
      <c r="A82" s="271" t="s">
        <v>185</v>
      </c>
      <c r="B82" s="277">
        <v>210</v>
      </c>
      <c r="C82" s="277">
        <v>56</v>
      </c>
      <c r="D82" s="359">
        <f t="shared" si="3"/>
        <v>266</v>
      </c>
      <c r="E82" s="277">
        <v>8525</v>
      </c>
      <c r="F82" s="278">
        <f t="shared" si="4"/>
        <v>31.202346041055719</v>
      </c>
    </row>
    <row r="83" spans="1:6" ht="24" customHeight="1" x14ac:dyDescent="0.2">
      <c r="A83" s="271" t="s">
        <v>186</v>
      </c>
      <c r="B83" s="275">
        <v>18</v>
      </c>
      <c r="C83" s="275">
        <v>12</v>
      </c>
      <c r="D83" s="358">
        <f t="shared" si="3"/>
        <v>30</v>
      </c>
      <c r="E83" s="275">
        <v>559</v>
      </c>
      <c r="F83" s="276">
        <f t="shared" si="4"/>
        <v>53.667262969588549</v>
      </c>
    </row>
    <row r="84" spans="1:6" ht="24" customHeight="1" x14ac:dyDescent="0.2">
      <c r="A84" s="271" t="s">
        <v>351</v>
      </c>
      <c r="B84" s="277">
        <v>43</v>
      </c>
      <c r="C84" s="277">
        <v>18</v>
      </c>
      <c r="D84" s="359">
        <f t="shared" si="3"/>
        <v>61</v>
      </c>
      <c r="E84" s="277">
        <v>1237</v>
      </c>
      <c r="F84" s="278">
        <f t="shared" si="4"/>
        <v>49.312853678253838</v>
      </c>
    </row>
    <row r="85" spans="1:6" ht="24" customHeight="1" x14ac:dyDescent="0.2">
      <c r="A85" s="271" t="s">
        <v>188</v>
      </c>
      <c r="B85" s="275">
        <v>2</v>
      </c>
      <c r="C85" s="275">
        <v>5</v>
      </c>
      <c r="D85" s="358">
        <f t="shared" si="3"/>
        <v>7</v>
      </c>
      <c r="E85" s="275">
        <v>46</v>
      </c>
      <c r="F85" s="276">
        <f t="shared" si="4"/>
        <v>152.17391304347828</v>
      </c>
    </row>
    <row r="86" spans="1:6" ht="24" customHeight="1" x14ac:dyDescent="0.2">
      <c r="A86" s="271" t="s">
        <v>189</v>
      </c>
      <c r="B86" s="277">
        <v>107053</v>
      </c>
      <c r="C86" s="277">
        <v>88211</v>
      </c>
      <c r="D86" s="359">
        <f t="shared" si="3"/>
        <v>195264</v>
      </c>
      <c r="E86" s="277">
        <v>3182981</v>
      </c>
      <c r="F86" s="278">
        <f t="shared" si="4"/>
        <v>61.346266283084951</v>
      </c>
    </row>
    <row r="87" spans="1:6" ht="24" customHeight="1" x14ac:dyDescent="0.2">
      <c r="A87" s="271" t="s">
        <v>190</v>
      </c>
      <c r="B87" s="275">
        <v>1498</v>
      </c>
      <c r="C87" s="275">
        <v>1031</v>
      </c>
      <c r="D87" s="358">
        <f t="shared" si="3"/>
        <v>2529</v>
      </c>
      <c r="E87" s="275">
        <v>71299</v>
      </c>
      <c r="F87" s="276">
        <f t="shared" si="4"/>
        <v>35.47034320256946</v>
      </c>
    </row>
    <row r="88" spans="1:6" ht="24" customHeight="1" x14ac:dyDescent="0.2">
      <c r="A88" s="271" t="s">
        <v>191</v>
      </c>
      <c r="B88" s="277">
        <v>214</v>
      </c>
      <c r="C88" s="277">
        <v>85</v>
      </c>
      <c r="D88" s="359">
        <f t="shared" si="3"/>
        <v>299</v>
      </c>
      <c r="E88" s="277">
        <v>8500</v>
      </c>
      <c r="F88" s="278">
        <f t="shared" si="4"/>
        <v>35.176470588235297</v>
      </c>
    </row>
    <row r="89" spans="1:6" ht="24" customHeight="1" x14ac:dyDescent="0.2">
      <c r="A89" s="271" t="s">
        <v>192</v>
      </c>
      <c r="B89" s="275">
        <v>405</v>
      </c>
      <c r="C89" s="275">
        <v>132</v>
      </c>
      <c r="D89" s="358">
        <f t="shared" si="3"/>
        <v>537</v>
      </c>
      <c r="E89" s="275">
        <v>13570</v>
      </c>
      <c r="F89" s="276">
        <f t="shared" si="4"/>
        <v>39.572586588061903</v>
      </c>
    </row>
    <row r="90" spans="1:6" ht="24" customHeight="1" x14ac:dyDescent="0.2">
      <c r="A90" s="271" t="s">
        <v>193</v>
      </c>
      <c r="B90" s="277">
        <v>782</v>
      </c>
      <c r="C90" s="277">
        <v>291</v>
      </c>
      <c r="D90" s="359">
        <f t="shared" si="3"/>
        <v>1073</v>
      </c>
      <c r="E90" s="277">
        <v>22948</v>
      </c>
      <c r="F90" s="278">
        <f t="shared" si="4"/>
        <v>46.757887397594558</v>
      </c>
    </row>
    <row r="91" spans="1:6" ht="24" customHeight="1" x14ac:dyDescent="0.2">
      <c r="A91" s="271" t="s">
        <v>194</v>
      </c>
      <c r="B91" s="275">
        <v>165</v>
      </c>
      <c r="C91" s="275">
        <v>72</v>
      </c>
      <c r="D91" s="358">
        <f t="shared" si="3"/>
        <v>237</v>
      </c>
      <c r="E91" s="275">
        <v>5817</v>
      </c>
      <c r="F91" s="276">
        <f t="shared" si="4"/>
        <v>40.742650850954099</v>
      </c>
    </row>
    <row r="92" spans="1:6" ht="24" customHeight="1" x14ac:dyDescent="0.2">
      <c r="A92" s="271" t="s">
        <v>195</v>
      </c>
      <c r="B92" s="277">
        <v>280</v>
      </c>
      <c r="C92" s="277">
        <v>72</v>
      </c>
      <c r="D92" s="359">
        <f t="shared" si="3"/>
        <v>352</v>
      </c>
      <c r="E92" s="277">
        <v>8491</v>
      </c>
      <c r="F92" s="278">
        <f t="shared" si="4"/>
        <v>41.455658932987866</v>
      </c>
    </row>
    <row r="93" spans="1:6" ht="24" customHeight="1" x14ac:dyDescent="0.2">
      <c r="A93" s="271" t="s">
        <v>196</v>
      </c>
      <c r="B93" s="275">
        <v>146</v>
      </c>
      <c r="C93" s="275">
        <v>78</v>
      </c>
      <c r="D93" s="358">
        <f t="shared" si="3"/>
        <v>224</v>
      </c>
      <c r="E93" s="275">
        <v>4345</v>
      </c>
      <c r="F93" s="276">
        <f t="shared" si="4"/>
        <v>51.553509781357889</v>
      </c>
    </row>
    <row r="94" spans="1:6" ht="24" customHeight="1" x14ac:dyDescent="0.2">
      <c r="A94" s="271" t="s">
        <v>197</v>
      </c>
      <c r="B94" s="277">
        <v>20</v>
      </c>
      <c r="C94" s="277">
        <v>4</v>
      </c>
      <c r="D94" s="359">
        <f t="shared" si="3"/>
        <v>24</v>
      </c>
      <c r="E94" s="277">
        <v>356</v>
      </c>
      <c r="F94" s="278">
        <f t="shared" si="4"/>
        <v>67.415730337078656</v>
      </c>
    </row>
    <row r="95" spans="1:6" ht="24" customHeight="1" x14ac:dyDescent="0.2">
      <c r="A95" s="271" t="s">
        <v>198</v>
      </c>
      <c r="B95" s="275">
        <v>146</v>
      </c>
      <c r="C95" s="275">
        <v>61</v>
      </c>
      <c r="D95" s="358">
        <f t="shared" si="3"/>
        <v>207</v>
      </c>
      <c r="E95" s="275">
        <v>4870</v>
      </c>
      <c r="F95" s="276">
        <f t="shared" si="4"/>
        <v>42.505133470225871</v>
      </c>
    </row>
    <row r="96" spans="1:6" ht="24" customHeight="1" x14ac:dyDescent="0.2">
      <c r="A96" s="271" t="s">
        <v>199</v>
      </c>
      <c r="B96" s="277">
        <v>303</v>
      </c>
      <c r="C96" s="277">
        <v>152</v>
      </c>
      <c r="D96" s="359">
        <f t="shared" si="3"/>
        <v>455</v>
      </c>
      <c r="E96" s="277">
        <v>12496</v>
      </c>
      <c r="F96" s="278">
        <f t="shared" si="4"/>
        <v>36.411651728553139</v>
      </c>
    </row>
    <row r="97" spans="1:6" ht="24" customHeight="1" x14ac:dyDescent="0.2">
      <c r="A97" s="271" t="s">
        <v>200</v>
      </c>
      <c r="B97" s="275">
        <v>294</v>
      </c>
      <c r="C97" s="275">
        <v>120</v>
      </c>
      <c r="D97" s="358">
        <f t="shared" si="3"/>
        <v>414</v>
      </c>
      <c r="E97" s="275">
        <v>7482</v>
      </c>
      <c r="F97" s="276">
        <f t="shared" si="4"/>
        <v>55.332798716920607</v>
      </c>
    </row>
    <row r="98" spans="1:6" ht="24" customHeight="1" x14ac:dyDescent="0.2">
      <c r="A98" s="271" t="s">
        <v>201</v>
      </c>
      <c r="B98" s="277">
        <v>7645</v>
      </c>
      <c r="C98" s="277">
        <v>4747</v>
      </c>
      <c r="D98" s="359">
        <f t="shared" si="3"/>
        <v>12392</v>
      </c>
      <c r="E98" s="277">
        <v>206589</v>
      </c>
      <c r="F98" s="278">
        <f t="shared" si="4"/>
        <v>59.983832633876922</v>
      </c>
    </row>
    <row r="99" spans="1:6" ht="24" customHeight="1" x14ac:dyDescent="0.2">
      <c r="A99" s="271" t="s">
        <v>352</v>
      </c>
      <c r="B99" s="275">
        <v>102</v>
      </c>
      <c r="C99" s="275">
        <v>58</v>
      </c>
      <c r="D99" s="358">
        <f t="shared" si="3"/>
        <v>160</v>
      </c>
      <c r="E99" s="275">
        <v>2894</v>
      </c>
      <c r="F99" s="276">
        <f t="shared" si="4"/>
        <v>55.286800276434008</v>
      </c>
    </row>
    <row r="100" spans="1:6" ht="24" customHeight="1" x14ac:dyDescent="0.2">
      <c r="A100" s="271" t="s">
        <v>203</v>
      </c>
      <c r="B100" s="277">
        <v>59</v>
      </c>
      <c r="C100" s="277">
        <v>18</v>
      </c>
      <c r="D100" s="359">
        <f t="shared" si="3"/>
        <v>77</v>
      </c>
      <c r="E100" s="277">
        <v>1340</v>
      </c>
      <c r="F100" s="278">
        <f t="shared" si="4"/>
        <v>57.462686567164177</v>
      </c>
    </row>
    <row r="101" spans="1:6" ht="24" customHeight="1" x14ac:dyDescent="0.2">
      <c r="A101" s="271" t="s">
        <v>204</v>
      </c>
      <c r="B101" s="275">
        <v>76</v>
      </c>
      <c r="C101" s="275">
        <v>26</v>
      </c>
      <c r="D101" s="358">
        <f t="shared" si="3"/>
        <v>102</v>
      </c>
      <c r="E101" s="275">
        <v>2443</v>
      </c>
      <c r="F101" s="276">
        <f t="shared" si="4"/>
        <v>41.751944330740891</v>
      </c>
    </row>
    <row r="102" spans="1:6" ht="24" customHeight="1" x14ac:dyDescent="0.2">
      <c r="A102" s="271" t="s">
        <v>205</v>
      </c>
      <c r="B102" s="277">
        <v>966</v>
      </c>
      <c r="C102" s="277">
        <v>330</v>
      </c>
      <c r="D102" s="359">
        <f t="shared" si="3"/>
        <v>1296</v>
      </c>
      <c r="E102" s="277">
        <v>27570</v>
      </c>
      <c r="F102" s="278">
        <f t="shared" si="4"/>
        <v>47.007616974972798</v>
      </c>
    </row>
    <row r="103" spans="1:6" ht="24" customHeight="1" x14ac:dyDescent="0.2">
      <c r="A103" s="271" t="s">
        <v>206</v>
      </c>
      <c r="B103" s="275">
        <v>7</v>
      </c>
      <c r="C103" s="279">
        <v>0</v>
      </c>
      <c r="D103" s="358">
        <f t="shared" si="3"/>
        <v>7</v>
      </c>
      <c r="E103" s="275">
        <v>131</v>
      </c>
      <c r="F103" s="276">
        <f t="shared" si="4"/>
        <v>53.435114503816791</v>
      </c>
    </row>
    <row r="104" spans="1:6" ht="24" customHeight="1" x14ac:dyDescent="0.2">
      <c r="A104" s="271" t="s">
        <v>207</v>
      </c>
      <c r="B104" s="277">
        <v>92</v>
      </c>
      <c r="C104" s="277">
        <v>36</v>
      </c>
      <c r="D104" s="359">
        <f t="shared" ref="D104:D135" si="5">SUM(B104:C104)</f>
        <v>128</v>
      </c>
      <c r="E104" s="277">
        <v>2751</v>
      </c>
      <c r="F104" s="278">
        <f t="shared" si="4"/>
        <v>46.528535078153396</v>
      </c>
    </row>
    <row r="105" spans="1:6" ht="24" customHeight="1" x14ac:dyDescent="0.2">
      <c r="A105" s="271" t="s">
        <v>208</v>
      </c>
      <c r="B105" s="275">
        <v>178</v>
      </c>
      <c r="C105" s="275">
        <v>81</v>
      </c>
      <c r="D105" s="358">
        <f t="shared" si="5"/>
        <v>259</v>
      </c>
      <c r="E105" s="275">
        <v>6091</v>
      </c>
      <c r="F105" s="276">
        <f t="shared" si="4"/>
        <v>42.521753406665574</v>
      </c>
    </row>
    <row r="106" spans="1:6" ht="24" customHeight="1" x14ac:dyDescent="0.2">
      <c r="A106" s="271" t="s">
        <v>209</v>
      </c>
      <c r="B106" s="277">
        <v>6</v>
      </c>
      <c r="C106" s="277">
        <v>1</v>
      </c>
      <c r="D106" s="359">
        <f t="shared" si="5"/>
        <v>7</v>
      </c>
      <c r="E106" s="277">
        <v>332</v>
      </c>
      <c r="F106" s="278">
        <f t="shared" si="4"/>
        <v>21.08433734939759</v>
      </c>
    </row>
    <row r="107" spans="1:6" ht="24" customHeight="1" x14ac:dyDescent="0.2">
      <c r="A107" s="271" t="s">
        <v>210</v>
      </c>
      <c r="B107" s="275">
        <v>44</v>
      </c>
      <c r="C107" s="275">
        <v>22</v>
      </c>
      <c r="D107" s="358">
        <f t="shared" si="5"/>
        <v>66</v>
      </c>
      <c r="E107" s="275">
        <v>1218</v>
      </c>
      <c r="F107" s="276">
        <f t="shared" si="4"/>
        <v>54.187192118226605</v>
      </c>
    </row>
    <row r="108" spans="1:6" ht="24" customHeight="1" x14ac:dyDescent="0.2">
      <c r="A108" s="271" t="s">
        <v>211</v>
      </c>
      <c r="B108" s="277">
        <v>489</v>
      </c>
      <c r="C108" s="277">
        <v>230</v>
      </c>
      <c r="D108" s="359">
        <f t="shared" si="5"/>
        <v>719</v>
      </c>
      <c r="E108" s="277">
        <v>23905</v>
      </c>
      <c r="F108" s="278">
        <f t="shared" si="4"/>
        <v>30.077389667433589</v>
      </c>
    </row>
    <row r="109" spans="1:6" ht="24" customHeight="1" x14ac:dyDescent="0.2">
      <c r="A109" s="271" t="s">
        <v>212</v>
      </c>
      <c r="B109" s="275">
        <v>4309</v>
      </c>
      <c r="C109" s="275">
        <v>1598</v>
      </c>
      <c r="D109" s="358">
        <f t="shared" si="5"/>
        <v>5907</v>
      </c>
      <c r="E109" s="275">
        <v>125898</v>
      </c>
      <c r="F109" s="276">
        <f t="shared" si="4"/>
        <v>46.918934375446788</v>
      </c>
    </row>
    <row r="110" spans="1:6" ht="24" customHeight="1" x14ac:dyDescent="0.2">
      <c r="A110" s="271" t="s">
        <v>213</v>
      </c>
      <c r="B110" s="277">
        <v>9</v>
      </c>
      <c r="C110" s="277">
        <v>13</v>
      </c>
      <c r="D110" s="359">
        <f t="shared" si="5"/>
        <v>22</v>
      </c>
      <c r="E110" s="277">
        <v>553</v>
      </c>
      <c r="F110" s="278">
        <f t="shared" si="4"/>
        <v>39.783001808318268</v>
      </c>
    </row>
    <row r="111" spans="1:6" ht="24" customHeight="1" x14ac:dyDescent="0.2">
      <c r="A111" s="271" t="s">
        <v>214</v>
      </c>
      <c r="B111" s="275">
        <v>186</v>
      </c>
      <c r="C111" s="275">
        <v>54</v>
      </c>
      <c r="D111" s="358">
        <f t="shared" si="5"/>
        <v>240</v>
      </c>
      <c r="E111" s="275">
        <v>5613</v>
      </c>
      <c r="F111" s="276">
        <f t="shared" si="4"/>
        <v>42.757883484767504</v>
      </c>
    </row>
    <row r="112" spans="1:6" ht="24" customHeight="1" x14ac:dyDescent="0.2">
      <c r="A112" s="271" t="s">
        <v>215</v>
      </c>
      <c r="B112" s="277">
        <v>105</v>
      </c>
      <c r="C112" s="277">
        <v>52</v>
      </c>
      <c r="D112" s="359">
        <f t="shared" si="5"/>
        <v>157</v>
      </c>
      <c r="E112" s="277">
        <v>2468</v>
      </c>
      <c r="F112" s="278">
        <f t="shared" si="4"/>
        <v>63.614262560777959</v>
      </c>
    </row>
    <row r="113" spans="1:6" ht="24" customHeight="1" x14ac:dyDescent="0.2">
      <c r="A113" s="271" t="s">
        <v>216</v>
      </c>
      <c r="B113" s="275">
        <v>104</v>
      </c>
      <c r="C113" s="275">
        <v>48</v>
      </c>
      <c r="D113" s="358">
        <f t="shared" si="5"/>
        <v>152</v>
      </c>
      <c r="E113" s="275">
        <v>2817</v>
      </c>
      <c r="F113" s="276">
        <f t="shared" si="4"/>
        <v>53.958111466098686</v>
      </c>
    </row>
    <row r="114" spans="1:6" ht="24" customHeight="1" x14ac:dyDescent="0.2">
      <c r="A114" s="271" t="s">
        <v>217</v>
      </c>
      <c r="B114" s="277">
        <v>19</v>
      </c>
      <c r="C114" s="277">
        <v>17</v>
      </c>
      <c r="D114" s="359">
        <f t="shared" si="5"/>
        <v>36</v>
      </c>
      <c r="E114" s="277">
        <v>816</v>
      </c>
      <c r="F114" s="278">
        <f t="shared" si="4"/>
        <v>44.117647058823529</v>
      </c>
    </row>
    <row r="115" spans="1:6" ht="24" customHeight="1" x14ac:dyDescent="0.2">
      <c r="A115" s="271" t="s">
        <v>218</v>
      </c>
      <c r="B115" s="540">
        <v>4</v>
      </c>
      <c r="C115" s="279">
        <v>2</v>
      </c>
      <c r="D115" s="358">
        <f t="shared" si="5"/>
        <v>6</v>
      </c>
      <c r="E115" s="275">
        <v>185</v>
      </c>
      <c r="F115" s="276">
        <f t="shared" si="4"/>
        <v>32.432432432432435</v>
      </c>
    </row>
    <row r="116" spans="1:6" ht="24" customHeight="1" x14ac:dyDescent="0.2">
      <c r="A116" s="271" t="s">
        <v>219</v>
      </c>
      <c r="B116" s="539">
        <v>1333</v>
      </c>
      <c r="C116" s="277">
        <v>542</v>
      </c>
      <c r="D116" s="359">
        <f t="shared" si="5"/>
        <v>1875</v>
      </c>
      <c r="E116" s="277">
        <v>50442</v>
      </c>
      <c r="F116" s="278">
        <f t="shared" si="4"/>
        <v>37.171404781729514</v>
      </c>
    </row>
    <row r="117" spans="1:6" ht="24" customHeight="1" x14ac:dyDescent="0.2">
      <c r="A117" s="271" t="s">
        <v>220</v>
      </c>
      <c r="B117" s="540">
        <v>7</v>
      </c>
      <c r="C117" s="279">
        <v>5</v>
      </c>
      <c r="D117" s="358">
        <f t="shared" si="5"/>
        <v>12</v>
      </c>
      <c r="E117" s="275">
        <v>183</v>
      </c>
      <c r="F117" s="276">
        <f t="shared" si="4"/>
        <v>65.573770491803288</v>
      </c>
    </row>
    <row r="118" spans="1:6" ht="24" customHeight="1" x14ac:dyDescent="0.2">
      <c r="A118" s="271" t="s">
        <v>221</v>
      </c>
      <c r="B118" s="277">
        <v>1857</v>
      </c>
      <c r="C118" s="277">
        <v>1413</v>
      </c>
      <c r="D118" s="359">
        <f t="shared" si="5"/>
        <v>3270</v>
      </c>
      <c r="E118" s="277">
        <v>85605</v>
      </c>
      <c r="F118" s="278">
        <f t="shared" si="4"/>
        <v>38.198703346767132</v>
      </c>
    </row>
    <row r="119" spans="1:6" ht="24" customHeight="1" x14ac:dyDescent="0.2">
      <c r="A119" s="271" t="s">
        <v>353</v>
      </c>
      <c r="B119" s="275">
        <v>24</v>
      </c>
      <c r="C119" s="275">
        <v>3</v>
      </c>
      <c r="D119" s="358">
        <f t="shared" si="5"/>
        <v>27</v>
      </c>
      <c r="E119" s="275">
        <v>1099</v>
      </c>
      <c r="F119" s="276">
        <f t="shared" si="4"/>
        <v>24.56778889899909</v>
      </c>
    </row>
    <row r="120" spans="1:6" ht="24" customHeight="1" x14ac:dyDescent="0.2">
      <c r="A120" s="271" t="s">
        <v>223</v>
      </c>
      <c r="B120" s="277">
        <v>4</v>
      </c>
      <c r="C120" s="277">
        <v>1</v>
      </c>
      <c r="D120" s="359">
        <f t="shared" si="5"/>
        <v>5</v>
      </c>
      <c r="E120" s="277">
        <v>132</v>
      </c>
      <c r="F120" s="278">
        <f t="shared" si="4"/>
        <v>37.878787878787882</v>
      </c>
    </row>
    <row r="121" spans="1:6" ht="24" customHeight="1" x14ac:dyDescent="0.2">
      <c r="A121" s="271" t="s">
        <v>224</v>
      </c>
      <c r="B121" s="275">
        <v>5</v>
      </c>
      <c r="C121" s="280">
        <v>0</v>
      </c>
      <c r="D121" s="358">
        <f t="shared" si="5"/>
        <v>5</v>
      </c>
      <c r="E121" s="275">
        <v>61</v>
      </c>
      <c r="F121" s="276">
        <f t="shared" si="4"/>
        <v>81.967213114754088</v>
      </c>
    </row>
    <row r="122" spans="1:6" ht="24" customHeight="1" x14ac:dyDescent="0.2">
      <c r="A122" s="271" t="s">
        <v>354</v>
      </c>
      <c r="B122" s="277">
        <v>12</v>
      </c>
      <c r="C122" s="277">
        <v>6</v>
      </c>
      <c r="D122" s="359">
        <f t="shared" si="5"/>
        <v>18</v>
      </c>
      <c r="E122" s="277">
        <v>632</v>
      </c>
      <c r="F122" s="278">
        <f t="shared" si="4"/>
        <v>28.481012658227847</v>
      </c>
    </row>
    <row r="123" spans="1:6" ht="24" customHeight="1" x14ac:dyDescent="0.2">
      <c r="A123" s="271" t="s">
        <v>226</v>
      </c>
      <c r="B123" s="275">
        <v>89</v>
      </c>
      <c r="C123" s="275">
        <v>29</v>
      </c>
      <c r="D123" s="358">
        <f t="shared" si="5"/>
        <v>118</v>
      </c>
      <c r="E123" s="275">
        <v>3282</v>
      </c>
      <c r="F123" s="276">
        <f t="shared" si="4"/>
        <v>35.95368677635588</v>
      </c>
    </row>
    <row r="124" spans="1:6" ht="24" customHeight="1" x14ac:dyDescent="0.2">
      <c r="A124" s="271" t="s">
        <v>227</v>
      </c>
      <c r="B124" s="277">
        <v>50</v>
      </c>
      <c r="C124" s="277">
        <v>25</v>
      </c>
      <c r="D124" s="359">
        <f t="shared" si="5"/>
        <v>75</v>
      </c>
      <c r="E124" s="277">
        <v>1672</v>
      </c>
      <c r="F124" s="278">
        <f t="shared" si="4"/>
        <v>44.856459330143537</v>
      </c>
    </row>
    <row r="125" spans="1:6" ht="24" customHeight="1" x14ac:dyDescent="0.2">
      <c r="A125" s="271" t="s">
        <v>228</v>
      </c>
      <c r="B125" s="275">
        <v>6</v>
      </c>
      <c r="C125" s="275">
        <v>7</v>
      </c>
      <c r="D125" s="358">
        <f t="shared" si="5"/>
        <v>13</v>
      </c>
      <c r="E125" s="275">
        <v>248</v>
      </c>
      <c r="F125" s="276">
        <f t="shared" si="4"/>
        <v>52.41935483870968</v>
      </c>
    </row>
    <row r="126" spans="1:6" ht="24" customHeight="1" x14ac:dyDescent="0.2">
      <c r="A126" s="271" t="s">
        <v>229</v>
      </c>
      <c r="B126" s="277">
        <v>25</v>
      </c>
      <c r="C126" s="277">
        <v>11</v>
      </c>
      <c r="D126" s="359">
        <f t="shared" si="5"/>
        <v>36</v>
      </c>
      <c r="E126" s="277">
        <v>702</v>
      </c>
      <c r="F126" s="278">
        <f t="shared" si="4"/>
        <v>51.282051282051277</v>
      </c>
    </row>
    <row r="127" spans="1:6" ht="24" customHeight="1" x14ac:dyDescent="0.2">
      <c r="A127" s="271" t="s">
        <v>230</v>
      </c>
      <c r="B127" s="275">
        <v>1977</v>
      </c>
      <c r="C127" s="275">
        <v>553</v>
      </c>
      <c r="D127" s="358">
        <f t="shared" si="5"/>
        <v>2530</v>
      </c>
      <c r="E127" s="275">
        <v>83767</v>
      </c>
      <c r="F127" s="276">
        <f t="shared" si="4"/>
        <v>30.202824501295257</v>
      </c>
    </row>
    <row r="128" spans="1:6" ht="24" customHeight="1" x14ac:dyDescent="0.2">
      <c r="A128" s="271" t="s">
        <v>231</v>
      </c>
      <c r="B128" s="277">
        <v>3</v>
      </c>
      <c r="C128" s="277">
        <v>2</v>
      </c>
      <c r="D128" s="359">
        <f t="shared" si="5"/>
        <v>5</v>
      </c>
      <c r="E128" s="277">
        <v>87</v>
      </c>
      <c r="F128" s="278">
        <f t="shared" si="4"/>
        <v>57.47126436781609</v>
      </c>
    </row>
    <row r="129" spans="1:6" ht="24" customHeight="1" x14ac:dyDescent="0.2">
      <c r="A129" s="271" t="s">
        <v>232</v>
      </c>
      <c r="B129" s="275">
        <v>188</v>
      </c>
      <c r="C129" s="275">
        <v>60</v>
      </c>
      <c r="D129" s="358">
        <f t="shared" si="5"/>
        <v>248</v>
      </c>
      <c r="E129" s="275">
        <v>4073</v>
      </c>
      <c r="F129" s="276">
        <f t="shared" si="4"/>
        <v>60.888779769211887</v>
      </c>
    </row>
    <row r="130" spans="1:6" ht="24" customHeight="1" x14ac:dyDescent="0.2">
      <c r="A130" s="271" t="s">
        <v>233</v>
      </c>
      <c r="B130" s="277">
        <v>2</v>
      </c>
      <c r="C130" s="281">
        <v>1</v>
      </c>
      <c r="D130" s="359">
        <f t="shared" si="5"/>
        <v>3</v>
      </c>
      <c r="E130" s="277">
        <v>44</v>
      </c>
      <c r="F130" s="278">
        <f t="shared" si="4"/>
        <v>68.181818181818173</v>
      </c>
    </row>
    <row r="131" spans="1:6" ht="24" customHeight="1" x14ac:dyDescent="0.2">
      <c r="A131" s="271" t="s">
        <v>234</v>
      </c>
      <c r="B131" s="275">
        <v>1723</v>
      </c>
      <c r="C131" s="275">
        <v>1049</v>
      </c>
      <c r="D131" s="358">
        <f t="shared" si="5"/>
        <v>2772</v>
      </c>
      <c r="E131" s="275">
        <v>95071</v>
      </c>
      <c r="F131" s="276">
        <f t="shared" si="4"/>
        <v>29.157156230606599</v>
      </c>
    </row>
    <row r="132" spans="1:6" ht="24" customHeight="1" x14ac:dyDescent="0.2">
      <c r="A132" s="271" t="s">
        <v>235</v>
      </c>
      <c r="B132" s="277">
        <v>19</v>
      </c>
      <c r="C132" s="277">
        <v>15</v>
      </c>
      <c r="D132" s="359">
        <f t="shared" si="5"/>
        <v>34</v>
      </c>
      <c r="E132" s="277">
        <v>534</v>
      </c>
      <c r="F132" s="278">
        <f t="shared" si="4"/>
        <v>63.670411985018731</v>
      </c>
    </row>
    <row r="133" spans="1:6" ht="24" customHeight="1" x14ac:dyDescent="0.2">
      <c r="A133" s="271" t="s">
        <v>236</v>
      </c>
      <c r="B133" s="275">
        <v>295</v>
      </c>
      <c r="C133" s="275">
        <v>112</v>
      </c>
      <c r="D133" s="358">
        <f t="shared" si="5"/>
        <v>407</v>
      </c>
      <c r="E133" s="275">
        <v>13103</v>
      </c>
      <c r="F133" s="276">
        <f t="shared" si="4"/>
        <v>31.061588949095626</v>
      </c>
    </row>
    <row r="134" spans="1:6" ht="24" customHeight="1" x14ac:dyDescent="0.2">
      <c r="A134" s="271" t="s">
        <v>237</v>
      </c>
      <c r="B134" s="277">
        <v>1323</v>
      </c>
      <c r="C134" s="277">
        <v>623</v>
      </c>
      <c r="D134" s="359">
        <f t="shared" si="5"/>
        <v>1946</v>
      </c>
      <c r="E134" s="277">
        <v>39681</v>
      </c>
      <c r="F134" s="278">
        <f t="shared" si="4"/>
        <v>49.041102794788436</v>
      </c>
    </row>
    <row r="135" spans="1:6" ht="24" customHeight="1" x14ac:dyDescent="0.2">
      <c r="A135" s="271" t="s">
        <v>238</v>
      </c>
      <c r="B135" s="275">
        <v>503</v>
      </c>
      <c r="C135" s="275">
        <v>305</v>
      </c>
      <c r="D135" s="358">
        <f t="shared" si="5"/>
        <v>808</v>
      </c>
      <c r="E135" s="275">
        <v>18024</v>
      </c>
      <c r="F135" s="276">
        <f t="shared" si="4"/>
        <v>44.829116733244561</v>
      </c>
    </row>
    <row r="136" spans="1:6" ht="24" customHeight="1" x14ac:dyDescent="0.2">
      <c r="A136" s="271" t="s">
        <v>239</v>
      </c>
      <c r="B136" s="277">
        <v>753</v>
      </c>
      <c r="C136" s="277">
        <v>203</v>
      </c>
      <c r="D136" s="359">
        <f t="shared" ref="D136:D167" si="6">SUM(B136:C136)</f>
        <v>956</v>
      </c>
      <c r="E136" s="277">
        <v>18824</v>
      </c>
      <c r="F136" s="278">
        <f t="shared" si="4"/>
        <v>50.786230344241396</v>
      </c>
    </row>
    <row r="137" spans="1:6" ht="24" customHeight="1" x14ac:dyDescent="0.2">
      <c r="A137" s="271" t="s">
        <v>240</v>
      </c>
      <c r="B137" s="275">
        <v>323</v>
      </c>
      <c r="C137" s="275">
        <v>176</v>
      </c>
      <c r="D137" s="358">
        <f t="shared" si="6"/>
        <v>499</v>
      </c>
      <c r="E137" s="275">
        <v>8298</v>
      </c>
      <c r="F137" s="276">
        <f t="shared" ref="F137:F186" si="7">D137/E137*1000</f>
        <v>60.134972282477705</v>
      </c>
    </row>
    <row r="138" spans="1:6" ht="24" customHeight="1" x14ac:dyDescent="0.2">
      <c r="A138" s="271" t="s">
        <v>241</v>
      </c>
      <c r="B138" s="277">
        <v>2555</v>
      </c>
      <c r="C138" s="277">
        <v>1271</v>
      </c>
      <c r="D138" s="359">
        <f t="shared" si="6"/>
        <v>3826</v>
      </c>
      <c r="E138" s="277">
        <v>86707</v>
      </c>
      <c r="F138" s="278">
        <f t="shared" si="7"/>
        <v>44.125618462177215</v>
      </c>
    </row>
    <row r="139" spans="1:6" ht="24" customHeight="1" x14ac:dyDescent="0.2">
      <c r="A139" s="271" t="s">
        <v>242</v>
      </c>
      <c r="B139" s="275">
        <v>36</v>
      </c>
      <c r="C139" s="275">
        <v>16</v>
      </c>
      <c r="D139" s="358">
        <f t="shared" si="6"/>
        <v>52</v>
      </c>
      <c r="E139" s="275">
        <v>1163</v>
      </c>
      <c r="F139" s="276">
        <f t="shared" si="7"/>
        <v>44.71195184866724</v>
      </c>
    </row>
    <row r="140" spans="1:6" ht="24" customHeight="1" x14ac:dyDescent="0.2">
      <c r="A140" s="271" t="s">
        <v>243</v>
      </c>
      <c r="B140" s="277">
        <v>18</v>
      </c>
      <c r="C140" s="277">
        <v>9</v>
      </c>
      <c r="D140" s="359">
        <f t="shared" si="6"/>
        <v>27</v>
      </c>
      <c r="E140" s="277">
        <v>856</v>
      </c>
      <c r="F140" s="278">
        <f t="shared" si="7"/>
        <v>31.54205607476635</v>
      </c>
    </row>
    <row r="141" spans="1:6" ht="24" customHeight="1" x14ac:dyDescent="0.2">
      <c r="A141" s="271" t="s">
        <v>244</v>
      </c>
      <c r="B141" s="275">
        <v>72</v>
      </c>
      <c r="C141" s="275">
        <v>20</v>
      </c>
      <c r="D141" s="358">
        <f t="shared" si="6"/>
        <v>92</v>
      </c>
      <c r="E141" s="275">
        <v>2486</v>
      </c>
      <c r="F141" s="276">
        <f t="shared" si="7"/>
        <v>37.00724054706356</v>
      </c>
    </row>
    <row r="142" spans="1:6" ht="24" customHeight="1" x14ac:dyDescent="0.2">
      <c r="A142" s="271" t="s">
        <v>245</v>
      </c>
      <c r="B142" s="277">
        <v>4</v>
      </c>
      <c r="C142" s="277">
        <v>3</v>
      </c>
      <c r="D142" s="359">
        <f t="shared" si="6"/>
        <v>7</v>
      </c>
      <c r="E142" s="277">
        <v>73</v>
      </c>
      <c r="F142" s="278">
        <f t="shared" si="7"/>
        <v>95.890410958904098</v>
      </c>
    </row>
    <row r="143" spans="1:6" ht="24" customHeight="1" x14ac:dyDescent="0.2">
      <c r="A143" s="271" t="s">
        <v>246</v>
      </c>
      <c r="B143" s="275">
        <v>114</v>
      </c>
      <c r="C143" s="275">
        <v>40</v>
      </c>
      <c r="D143" s="358">
        <f t="shared" si="6"/>
        <v>154</v>
      </c>
      <c r="E143" s="275">
        <v>3967</v>
      </c>
      <c r="F143" s="276">
        <f t="shared" si="7"/>
        <v>38.820267204436604</v>
      </c>
    </row>
    <row r="144" spans="1:6" ht="24" customHeight="1" x14ac:dyDescent="0.2">
      <c r="A144" s="271" t="s">
        <v>247</v>
      </c>
      <c r="B144" s="277">
        <v>253</v>
      </c>
      <c r="C144" s="277">
        <v>99</v>
      </c>
      <c r="D144" s="359">
        <f t="shared" si="6"/>
        <v>352</v>
      </c>
      <c r="E144" s="277">
        <v>9093</v>
      </c>
      <c r="F144" s="278">
        <f t="shared" si="7"/>
        <v>38.711096447816999</v>
      </c>
    </row>
    <row r="145" spans="1:6" ht="24" customHeight="1" x14ac:dyDescent="0.2">
      <c r="A145" s="271" t="s">
        <v>248</v>
      </c>
      <c r="B145" s="275">
        <v>3</v>
      </c>
      <c r="C145" s="275">
        <v>1</v>
      </c>
      <c r="D145" s="358">
        <f t="shared" si="6"/>
        <v>4</v>
      </c>
      <c r="E145" s="275">
        <v>77</v>
      </c>
      <c r="F145" s="276">
        <f t="shared" si="7"/>
        <v>51.948051948051955</v>
      </c>
    </row>
    <row r="146" spans="1:6" ht="24" customHeight="1" x14ac:dyDescent="0.2">
      <c r="A146" s="271" t="s">
        <v>249</v>
      </c>
      <c r="B146" s="277">
        <v>234</v>
      </c>
      <c r="C146" s="277">
        <v>135</v>
      </c>
      <c r="D146" s="359">
        <f t="shared" si="6"/>
        <v>369</v>
      </c>
      <c r="E146" s="277">
        <v>8607</v>
      </c>
      <c r="F146" s="278">
        <f t="shared" si="7"/>
        <v>42.872080864412688</v>
      </c>
    </row>
    <row r="147" spans="1:6" ht="24" customHeight="1" x14ac:dyDescent="0.2">
      <c r="A147" s="271" t="s">
        <v>250</v>
      </c>
      <c r="B147" s="275">
        <v>105</v>
      </c>
      <c r="C147" s="275">
        <v>49</v>
      </c>
      <c r="D147" s="358">
        <f t="shared" si="6"/>
        <v>154</v>
      </c>
      <c r="E147" s="275">
        <v>3573</v>
      </c>
      <c r="F147" s="276">
        <f t="shared" si="7"/>
        <v>43.101035544360485</v>
      </c>
    </row>
    <row r="148" spans="1:6" ht="24" customHeight="1" x14ac:dyDescent="0.2">
      <c r="A148" s="271" t="s">
        <v>251</v>
      </c>
      <c r="B148" s="277">
        <v>102</v>
      </c>
      <c r="C148" s="277">
        <v>39</v>
      </c>
      <c r="D148" s="359">
        <f t="shared" si="6"/>
        <v>141</v>
      </c>
      <c r="E148" s="277">
        <v>2610</v>
      </c>
      <c r="F148" s="278">
        <f t="shared" si="7"/>
        <v>54.022988505747122</v>
      </c>
    </row>
    <row r="149" spans="1:6" ht="24" customHeight="1" x14ac:dyDescent="0.2">
      <c r="A149" s="271" t="s">
        <v>252</v>
      </c>
      <c r="B149" s="275">
        <v>28</v>
      </c>
      <c r="C149" s="275">
        <v>21</v>
      </c>
      <c r="D149" s="358">
        <f t="shared" si="6"/>
        <v>49</v>
      </c>
      <c r="E149" s="275">
        <v>1274</v>
      </c>
      <c r="F149" s="276">
        <f t="shared" si="7"/>
        <v>38.461538461538467</v>
      </c>
    </row>
    <row r="150" spans="1:6" ht="24" customHeight="1" x14ac:dyDescent="0.2">
      <c r="A150" s="271" t="s">
        <v>253</v>
      </c>
      <c r="B150" s="277">
        <v>4049</v>
      </c>
      <c r="C150" s="277">
        <v>1918</v>
      </c>
      <c r="D150" s="359">
        <f t="shared" si="6"/>
        <v>5967</v>
      </c>
      <c r="E150" s="277">
        <v>128013</v>
      </c>
      <c r="F150" s="278">
        <f t="shared" si="7"/>
        <v>46.612453422699254</v>
      </c>
    </row>
    <row r="151" spans="1:6" ht="24" customHeight="1" x14ac:dyDescent="0.2">
      <c r="A151" s="271" t="s">
        <v>254</v>
      </c>
      <c r="B151" s="275">
        <v>234</v>
      </c>
      <c r="C151" s="275">
        <v>108</v>
      </c>
      <c r="D151" s="358">
        <f t="shared" si="6"/>
        <v>342</v>
      </c>
      <c r="E151" s="275">
        <v>4261</v>
      </c>
      <c r="F151" s="276">
        <f t="shared" si="7"/>
        <v>80.262849096456236</v>
      </c>
    </row>
    <row r="152" spans="1:6" ht="24" customHeight="1" x14ac:dyDescent="0.2">
      <c r="A152" s="271" t="s">
        <v>255</v>
      </c>
      <c r="B152" s="277">
        <v>121</v>
      </c>
      <c r="C152" s="277">
        <v>41</v>
      </c>
      <c r="D152" s="359">
        <f t="shared" si="6"/>
        <v>162</v>
      </c>
      <c r="E152" s="277">
        <v>8418</v>
      </c>
      <c r="F152" s="278">
        <f t="shared" si="7"/>
        <v>19.244476122594442</v>
      </c>
    </row>
    <row r="153" spans="1:6" ht="24" customHeight="1" x14ac:dyDescent="0.2">
      <c r="A153" s="271" t="s">
        <v>256</v>
      </c>
      <c r="B153" s="275">
        <v>127</v>
      </c>
      <c r="C153" s="275">
        <v>77</v>
      </c>
      <c r="D153" s="358">
        <f t="shared" si="6"/>
        <v>204</v>
      </c>
      <c r="E153" s="275">
        <v>4712</v>
      </c>
      <c r="F153" s="276">
        <f t="shared" si="7"/>
        <v>43.293718166383698</v>
      </c>
    </row>
    <row r="154" spans="1:6" ht="24" customHeight="1" x14ac:dyDescent="0.2">
      <c r="A154" s="271" t="s">
        <v>257</v>
      </c>
      <c r="B154" s="277">
        <v>459</v>
      </c>
      <c r="C154" s="277">
        <v>312</v>
      </c>
      <c r="D154" s="359">
        <f t="shared" si="6"/>
        <v>771</v>
      </c>
      <c r="E154" s="277">
        <v>23128</v>
      </c>
      <c r="F154" s="278">
        <f t="shared" si="7"/>
        <v>33.336215842269112</v>
      </c>
    </row>
    <row r="155" spans="1:6" ht="24" customHeight="1" x14ac:dyDescent="0.2">
      <c r="A155" s="271" t="s">
        <v>258</v>
      </c>
      <c r="B155" s="275">
        <v>22</v>
      </c>
      <c r="C155" s="275">
        <v>12</v>
      </c>
      <c r="D155" s="358">
        <f t="shared" si="6"/>
        <v>34</v>
      </c>
      <c r="E155" s="275">
        <v>942</v>
      </c>
      <c r="F155" s="276">
        <f t="shared" si="7"/>
        <v>36.093418259023352</v>
      </c>
    </row>
    <row r="156" spans="1:6" ht="24" customHeight="1" x14ac:dyDescent="0.2">
      <c r="A156" s="271" t="s">
        <v>259</v>
      </c>
      <c r="B156" s="277">
        <v>238</v>
      </c>
      <c r="C156" s="277">
        <v>81</v>
      </c>
      <c r="D156" s="359">
        <f t="shared" si="6"/>
        <v>319</v>
      </c>
      <c r="E156" s="277">
        <v>7825</v>
      </c>
      <c r="F156" s="278">
        <f t="shared" si="7"/>
        <v>40.766773162939302</v>
      </c>
    </row>
    <row r="157" spans="1:6" ht="24" customHeight="1" x14ac:dyDescent="0.2">
      <c r="A157" s="271" t="s">
        <v>260</v>
      </c>
      <c r="B157" s="275">
        <v>1054</v>
      </c>
      <c r="C157" s="275">
        <v>681</v>
      </c>
      <c r="D157" s="358">
        <f t="shared" si="6"/>
        <v>1735</v>
      </c>
      <c r="E157" s="275">
        <v>46046</v>
      </c>
      <c r="F157" s="276">
        <f t="shared" si="7"/>
        <v>37.679711592755069</v>
      </c>
    </row>
    <row r="158" spans="1:6" ht="24" customHeight="1" x14ac:dyDescent="0.2">
      <c r="A158" s="271" t="s">
        <v>261</v>
      </c>
      <c r="B158" s="277">
        <v>64</v>
      </c>
      <c r="C158" s="277">
        <v>35</v>
      </c>
      <c r="D158" s="359">
        <f t="shared" si="6"/>
        <v>99</v>
      </c>
      <c r="E158" s="277">
        <v>643</v>
      </c>
      <c r="F158" s="278">
        <f t="shared" si="7"/>
        <v>153.96578538102642</v>
      </c>
    </row>
    <row r="159" spans="1:6" ht="24" customHeight="1" x14ac:dyDescent="0.2">
      <c r="A159" s="271" t="s">
        <v>262</v>
      </c>
      <c r="B159" s="275">
        <v>43</v>
      </c>
      <c r="C159" s="275">
        <v>21</v>
      </c>
      <c r="D159" s="358">
        <f t="shared" si="6"/>
        <v>64</v>
      </c>
      <c r="E159" s="275">
        <v>1450</v>
      </c>
      <c r="F159" s="276">
        <f t="shared" si="7"/>
        <v>44.137931034482754</v>
      </c>
    </row>
    <row r="160" spans="1:6" ht="24" customHeight="1" x14ac:dyDescent="0.2">
      <c r="A160" s="271" t="s">
        <v>263</v>
      </c>
      <c r="B160" s="277">
        <v>25</v>
      </c>
      <c r="C160" s="277">
        <v>25</v>
      </c>
      <c r="D160" s="359">
        <f t="shared" si="6"/>
        <v>50</v>
      </c>
      <c r="E160" s="277">
        <v>867</v>
      </c>
      <c r="F160" s="278">
        <f t="shared" si="7"/>
        <v>57.67012687427912</v>
      </c>
    </row>
    <row r="161" spans="1:6" ht="24" customHeight="1" x14ac:dyDescent="0.2">
      <c r="A161" s="271" t="s">
        <v>264</v>
      </c>
      <c r="B161" s="275">
        <v>22</v>
      </c>
      <c r="C161" s="275">
        <v>20</v>
      </c>
      <c r="D161" s="358">
        <f t="shared" si="6"/>
        <v>42</v>
      </c>
      <c r="E161" s="275">
        <v>916</v>
      </c>
      <c r="F161" s="276">
        <f t="shared" si="7"/>
        <v>45.851528384279476</v>
      </c>
    </row>
    <row r="162" spans="1:6" ht="24" customHeight="1" x14ac:dyDescent="0.2">
      <c r="A162" s="271" t="s">
        <v>265</v>
      </c>
      <c r="B162" s="277">
        <v>27</v>
      </c>
      <c r="C162" s="277">
        <v>16</v>
      </c>
      <c r="D162" s="359">
        <f t="shared" si="6"/>
        <v>43</v>
      </c>
      <c r="E162" s="277">
        <v>768</v>
      </c>
      <c r="F162" s="278">
        <f t="shared" si="7"/>
        <v>55.989583333333336</v>
      </c>
    </row>
    <row r="163" spans="1:6" ht="24" customHeight="1" x14ac:dyDescent="0.2">
      <c r="A163" s="271" t="s">
        <v>266</v>
      </c>
      <c r="B163" s="275">
        <v>334</v>
      </c>
      <c r="C163" s="275">
        <v>162</v>
      </c>
      <c r="D163" s="358">
        <f t="shared" si="6"/>
        <v>496</v>
      </c>
      <c r="E163" s="275">
        <v>12300</v>
      </c>
      <c r="F163" s="276">
        <f t="shared" si="7"/>
        <v>40.325203252032523</v>
      </c>
    </row>
    <row r="164" spans="1:6" ht="24" customHeight="1" x14ac:dyDescent="0.2">
      <c r="A164" s="271" t="s">
        <v>267</v>
      </c>
      <c r="B164" s="277">
        <v>2230</v>
      </c>
      <c r="C164" s="277">
        <v>733</v>
      </c>
      <c r="D164" s="359">
        <f t="shared" si="6"/>
        <v>2963</v>
      </c>
      <c r="E164" s="277">
        <v>73976</v>
      </c>
      <c r="F164" s="278">
        <f t="shared" si="7"/>
        <v>40.053530874878341</v>
      </c>
    </row>
    <row r="165" spans="1:6" ht="24" customHeight="1" x14ac:dyDescent="0.2">
      <c r="A165" s="271" t="s">
        <v>268</v>
      </c>
      <c r="B165" s="275">
        <v>90</v>
      </c>
      <c r="C165" s="275">
        <v>41</v>
      </c>
      <c r="D165" s="358">
        <f t="shared" si="6"/>
        <v>131</v>
      </c>
      <c r="E165" s="275">
        <v>3906</v>
      </c>
      <c r="F165" s="276">
        <f t="shared" si="7"/>
        <v>33.538146441372248</v>
      </c>
    </row>
    <row r="166" spans="1:6" ht="24" customHeight="1" x14ac:dyDescent="0.2">
      <c r="A166" s="271" t="s">
        <v>269</v>
      </c>
      <c r="B166" s="277">
        <v>14</v>
      </c>
      <c r="C166" s="277">
        <v>9</v>
      </c>
      <c r="D166" s="359">
        <f t="shared" si="6"/>
        <v>23</v>
      </c>
      <c r="E166" s="277">
        <v>587</v>
      </c>
      <c r="F166" s="278">
        <f t="shared" si="7"/>
        <v>39.182282793867124</v>
      </c>
    </row>
    <row r="167" spans="1:6" ht="24" customHeight="1" x14ac:dyDescent="0.2">
      <c r="A167" s="271" t="s">
        <v>270</v>
      </c>
      <c r="B167" s="275">
        <v>130</v>
      </c>
      <c r="C167" s="275">
        <v>68</v>
      </c>
      <c r="D167" s="358">
        <f t="shared" si="6"/>
        <v>198</v>
      </c>
      <c r="E167" s="275">
        <v>4316</v>
      </c>
      <c r="F167" s="276">
        <f t="shared" si="7"/>
        <v>45.875810936051899</v>
      </c>
    </row>
    <row r="168" spans="1:6" ht="24" customHeight="1" x14ac:dyDescent="0.2">
      <c r="A168" s="271" t="s">
        <v>271</v>
      </c>
      <c r="B168" s="277">
        <v>87</v>
      </c>
      <c r="C168" s="277">
        <v>30</v>
      </c>
      <c r="D168" s="359">
        <f t="shared" ref="D168:D186" si="8">SUM(B168:C168)</f>
        <v>117</v>
      </c>
      <c r="E168" s="277">
        <v>2755</v>
      </c>
      <c r="F168" s="278">
        <f t="shared" si="7"/>
        <v>42.468239564428316</v>
      </c>
    </row>
    <row r="169" spans="1:6" ht="24" customHeight="1" x14ac:dyDescent="0.2">
      <c r="A169" s="271" t="s">
        <v>272</v>
      </c>
      <c r="B169" s="275">
        <v>14</v>
      </c>
      <c r="C169" s="275">
        <v>6</v>
      </c>
      <c r="D169" s="358">
        <f t="shared" si="8"/>
        <v>20</v>
      </c>
      <c r="E169" s="275">
        <v>427</v>
      </c>
      <c r="F169" s="276">
        <f t="shared" si="7"/>
        <v>46.838407494145201</v>
      </c>
    </row>
    <row r="170" spans="1:6" ht="24" customHeight="1" x14ac:dyDescent="0.2">
      <c r="A170" s="271" t="s">
        <v>273</v>
      </c>
      <c r="B170" s="277">
        <v>335</v>
      </c>
      <c r="C170" s="277">
        <v>92</v>
      </c>
      <c r="D170" s="359">
        <f t="shared" si="8"/>
        <v>427</v>
      </c>
      <c r="E170" s="277">
        <v>12111</v>
      </c>
      <c r="F170" s="278">
        <f t="shared" si="7"/>
        <v>35.257204194533898</v>
      </c>
    </row>
    <row r="171" spans="1:6" ht="24" customHeight="1" x14ac:dyDescent="0.2">
      <c r="A171" s="271" t="s">
        <v>274</v>
      </c>
      <c r="B171" s="275">
        <v>47</v>
      </c>
      <c r="C171" s="275">
        <v>21</v>
      </c>
      <c r="D171" s="358">
        <f t="shared" si="8"/>
        <v>68</v>
      </c>
      <c r="E171" s="275">
        <v>1834</v>
      </c>
      <c r="F171" s="276">
        <f t="shared" si="7"/>
        <v>37.077426390403488</v>
      </c>
    </row>
    <row r="172" spans="1:6" ht="24" customHeight="1" x14ac:dyDescent="0.2">
      <c r="A172" s="271" t="s">
        <v>275</v>
      </c>
      <c r="B172" s="277">
        <v>33</v>
      </c>
      <c r="C172" s="277">
        <v>24</v>
      </c>
      <c r="D172" s="359">
        <f t="shared" si="8"/>
        <v>57</v>
      </c>
      <c r="E172" s="277">
        <v>2032</v>
      </c>
      <c r="F172" s="278">
        <f t="shared" si="7"/>
        <v>28.051181102362204</v>
      </c>
    </row>
    <row r="173" spans="1:6" ht="24" customHeight="1" x14ac:dyDescent="0.2">
      <c r="A173" s="271" t="s">
        <v>276</v>
      </c>
      <c r="B173" s="275">
        <v>265</v>
      </c>
      <c r="C173" s="275">
        <v>95</v>
      </c>
      <c r="D173" s="358">
        <f t="shared" si="8"/>
        <v>360</v>
      </c>
      <c r="E173" s="275">
        <v>6337</v>
      </c>
      <c r="F173" s="276">
        <f t="shared" si="7"/>
        <v>56.809215717216347</v>
      </c>
    </row>
    <row r="174" spans="1:6" ht="24" customHeight="1" x14ac:dyDescent="0.2">
      <c r="A174" s="271" t="s">
        <v>277</v>
      </c>
      <c r="B174" s="277">
        <v>134</v>
      </c>
      <c r="C174" s="277">
        <v>62</v>
      </c>
      <c r="D174" s="359">
        <f t="shared" si="8"/>
        <v>196</v>
      </c>
      <c r="E174" s="277">
        <v>3350</v>
      </c>
      <c r="F174" s="278">
        <f t="shared" si="7"/>
        <v>58.507462686567166</v>
      </c>
    </row>
    <row r="175" spans="1:6" ht="24" customHeight="1" x14ac:dyDescent="0.2">
      <c r="A175" s="271" t="s">
        <v>278</v>
      </c>
      <c r="B175" s="275">
        <v>242</v>
      </c>
      <c r="C175" s="275">
        <v>91</v>
      </c>
      <c r="D175" s="358">
        <f t="shared" si="8"/>
        <v>333</v>
      </c>
      <c r="E175" s="275">
        <v>13038</v>
      </c>
      <c r="F175" s="276">
        <f t="shared" si="7"/>
        <v>25.540727105384263</v>
      </c>
    </row>
    <row r="176" spans="1:6" ht="24" customHeight="1" x14ac:dyDescent="0.2">
      <c r="A176" s="271" t="s">
        <v>279</v>
      </c>
      <c r="B176" s="277">
        <v>19</v>
      </c>
      <c r="C176" s="277">
        <v>19</v>
      </c>
      <c r="D176" s="359">
        <f t="shared" si="8"/>
        <v>38</v>
      </c>
      <c r="E176" s="277">
        <v>694</v>
      </c>
      <c r="F176" s="278">
        <f t="shared" si="7"/>
        <v>54.755043227665709</v>
      </c>
    </row>
    <row r="177" spans="1:6" ht="24" customHeight="1" x14ac:dyDescent="0.2">
      <c r="A177" s="271" t="s">
        <v>280</v>
      </c>
      <c r="B177" s="275">
        <v>78</v>
      </c>
      <c r="C177" s="275">
        <v>33</v>
      </c>
      <c r="D177" s="358">
        <f t="shared" si="8"/>
        <v>111</v>
      </c>
      <c r="E177" s="275">
        <v>2491</v>
      </c>
      <c r="F177" s="276">
        <f t="shared" si="7"/>
        <v>44.560417503010839</v>
      </c>
    </row>
    <row r="178" spans="1:6" ht="24" customHeight="1" x14ac:dyDescent="0.2">
      <c r="A178" s="271" t="s">
        <v>281</v>
      </c>
      <c r="B178" s="277">
        <v>38</v>
      </c>
      <c r="C178" s="277">
        <v>14</v>
      </c>
      <c r="D178" s="359">
        <f t="shared" si="8"/>
        <v>52</v>
      </c>
      <c r="E178" s="277">
        <v>1382</v>
      </c>
      <c r="F178" s="278">
        <f t="shared" si="7"/>
        <v>37.626628075253258</v>
      </c>
    </row>
    <row r="179" spans="1:6" ht="24" customHeight="1" x14ac:dyDescent="0.2">
      <c r="A179" s="271" t="s">
        <v>282</v>
      </c>
      <c r="B179" s="275">
        <v>402</v>
      </c>
      <c r="C179" s="275">
        <v>208</v>
      </c>
      <c r="D179" s="358">
        <f t="shared" si="8"/>
        <v>610</v>
      </c>
      <c r="E179" s="275">
        <v>20320</v>
      </c>
      <c r="F179" s="276">
        <f t="shared" si="7"/>
        <v>30.019685039370078</v>
      </c>
    </row>
    <row r="180" spans="1:6" ht="24" customHeight="1" x14ac:dyDescent="0.2">
      <c r="A180" s="271" t="s">
        <v>283</v>
      </c>
      <c r="B180" s="277">
        <v>63</v>
      </c>
      <c r="C180" s="277">
        <v>23</v>
      </c>
      <c r="D180" s="359">
        <f t="shared" si="8"/>
        <v>86</v>
      </c>
      <c r="E180" s="277">
        <v>1519</v>
      </c>
      <c r="F180" s="278">
        <f t="shared" si="7"/>
        <v>56.616194865042786</v>
      </c>
    </row>
    <row r="181" spans="1:6" ht="24" customHeight="1" x14ac:dyDescent="0.2">
      <c r="A181" s="271" t="s">
        <v>284</v>
      </c>
      <c r="B181" s="275">
        <v>335</v>
      </c>
      <c r="C181" s="275">
        <v>121</v>
      </c>
      <c r="D181" s="358">
        <f t="shared" si="8"/>
        <v>456</v>
      </c>
      <c r="E181" s="275">
        <v>17025</v>
      </c>
      <c r="F181" s="276">
        <f t="shared" si="7"/>
        <v>26.784140969162994</v>
      </c>
    </row>
    <row r="182" spans="1:6" ht="24" customHeight="1" x14ac:dyDescent="0.2">
      <c r="A182" s="271" t="s">
        <v>285</v>
      </c>
      <c r="B182" s="277">
        <v>48</v>
      </c>
      <c r="C182" s="277">
        <v>23</v>
      </c>
      <c r="D182" s="359">
        <f t="shared" si="8"/>
        <v>71</v>
      </c>
      <c r="E182" s="277">
        <v>1997</v>
      </c>
      <c r="F182" s="278">
        <f t="shared" si="7"/>
        <v>35.553329994992488</v>
      </c>
    </row>
    <row r="183" spans="1:6" ht="24" customHeight="1" x14ac:dyDescent="0.2">
      <c r="A183" s="271" t="s">
        <v>286</v>
      </c>
      <c r="B183" s="275">
        <v>293</v>
      </c>
      <c r="C183" s="275">
        <v>118</v>
      </c>
      <c r="D183" s="358">
        <f t="shared" si="8"/>
        <v>411</v>
      </c>
      <c r="E183" s="275">
        <v>7245</v>
      </c>
      <c r="F183" s="276">
        <f t="shared" si="7"/>
        <v>56.728778467908903</v>
      </c>
    </row>
    <row r="184" spans="1:6" ht="24" customHeight="1" x14ac:dyDescent="0.2">
      <c r="A184" s="271" t="s">
        <v>287</v>
      </c>
      <c r="B184" s="277">
        <v>660</v>
      </c>
      <c r="C184" s="277">
        <v>567</v>
      </c>
      <c r="D184" s="359">
        <f t="shared" si="8"/>
        <v>1227</v>
      </c>
      <c r="E184" s="277">
        <v>27504</v>
      </c>
      <c r="F184" s="278">
        <f t="shared" si="7"/>
        <v>44.611692844677137</v>
      </c>
    </row>
    <row r="185" spans="1:6" ht="24" customHeight="1" x14ac:dyDescent="0.2">
      <c r="A185" s="271" t="s">
        <v>288</v>
      </c>
      <c r="B185" s="275">
        <v>10</v>
      </c>
      <c r="C185" s="275">
        <v>3</v>
      </c>
      <c r="D185" s="358">
        <f t="shared" si="8"/>
        <v>13</v>
      </c>
      <c r="E185" s="275">
        <v>267</v>
      </c>
      <c r="F185" s="276">
        <f t="shared" si="7"/>
        <v>48.68913857677903</v>
      </c>
    </row>
    <row r="186" spans="1:6" ht="24" customHeight="1" thickBot="1" x14ac:dyDescent="0.25">
      <c r="A186" s="272" t="s">
        <v>289</v>
      </c>
      <c r="B186" s="282">
        <v>66</v>
      </c>
      <c r="C186" s="282">
        <v>29</v>
      </c>
      <c r="D186" s="360">
        <f t="shared" si="8"/>
        <v>95</v>
      </c>
      <c r="E186" s="282">
        <v>1596</v>
      </c>
      <c r="F186" s="283">
        <f t="shared" si="7"/>
        <v>59.523809523809518</v>
      </c>
    </row>
    <row r="187" spans="1:6" ht="24" customHeight="1" thickBot="1" x14ac:dyDescent="0.3">
      <c r="A187" s="269" t="s">
        <v>15</v>
      </c>
      <c r="B187" s="233">
        <f>SUM(B8:B186)</f>
        <v>208814</v>
      </c>
      <c r="C187" s="267">
        <f>SUM(C8:C186)</f>
        <v>141083</v>
      </c>
      <c r="D187" s="361">
        <f>SUM(D8:D186)</f>
        <v>349897</v>
      </c>
      <c r="E187" s="267">
        <f>SUM(E8:E186)</f>
        <v>6507184</v>
      </c>
      <c r="F187" s="268">
        <f>D187/E187*1000</f>
        <v>53.77087846294188</v>
      </c>
    </row>
    <row r="188" spans="1:6" ht="12.75" thickTop="1" x14ac:dyDescent="0.2">
      <c r="A188" s="78"/>
      <c r="B188" s="78"/>
      <c r="C188" s="78"/>
      <c r="D188" s="78"/>
      <c r="F188" s="79"/>
    </row>
    <row r="189" spans="1:6" x14ac:dyDescent="0.2">
      <c r="A189" s="563" t="s">
        <v>356</v>
      </c>
      <c r="B189" s="563"/>
      <c r="C189" s="563"/>
      <c r="D189" s="563"/>
      <c r="E189" s="563"/>
      <c r="F189" s="563"/>
    </row>
    <row r="190" spans="1:6" x14ac:dyDescent="0.2">
      <c r="A190" s="563"/>
      <c r="B190" s="563"/>
      <c r="C190" s="563"/>
      <c r="D190" s="563"/>
      <c r="E190" s="563"/>
      <c r="F190" s="563"/>
    </row>
    <row r="191" spans="1:6" ht="37.5" customHeight="1" x14ac:dyDescent="0.2">
      <c r="A191" s="563" t="s">
        <v>291</v>
      </c>
      <c r="B191" s="563"/>
      <c r="C191" s="563"/>
      <c r="D191" s="563"/>
      <c r="E191" s="563"/>
      <c r="F191" s="563"/>
    </row>
    <row r="192" spans="1:6" s="76" customFormat="1" x14ac:dyDescent="0.2">
      <c r="A192" s="80"/>
      <c r="B192" s="81"/>
      <c r="C192" s="81"/>
      <c r="D192" s="81"/>
      <c r="E192" s="81"/>
    </row>
    <row r="193" spans="6:6" x14ac:dyDescent="0.2">
      <c r="F193" s="82"/>
    </row>
  </sheetData>
  <mergeCells count="5">
    <mergeCell ref="A191:F191"/>
    <mergeCell ref="B2:D2"/>
    <mergeCell ref="A4:F4"/>
    <mergeCell ref="A5:F5"/>
    <mergeCell ref="A189:F190"/>
  </mergeCells>
  <phoneticPr fontId="4" type="noConversion"/>
  <hyperlinks>
    <hyperlink ref="F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ignoredErrors>
    <ignoredError sqref="E187" formulaRange="1"/>
  </ignoredError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U401"/>
  <sheetViews>
    <sheetView zoomScaleNormal="100" workbookViewId="0">
      <selection activeCell="F10" sqref="F10"/>
    </sheetView>
  </sheetViews>
  <sheetFormatPr baseColWidth="10" defaultRowHeight="12.75" x14ac:dyDescent="0.2"/>
  <cols>
    <col min="1" max="1" width="24.85546875" style="71" customWidth="1"/>
    <col min="2" max="2" width="13.5703125" style="72" customWidth="1"/>
    <col min="3" max="3" width="7.7109375" style="205" customWidth="1"/>
    <col min="4" max="4" width="8.140625" style="205" customWidth="1"/>
    <col min="5" max="5" width="6.140625" style="205" customWidth="1"/>
    <col min="6" max="6" width="13.140625" style="205" customWidth="1"/>
    <col min="7" max="7" width="12.5703125" style="205" customWidth="1"/>
    <col min="8" max="8" width="8.5703125" style="72" customWidth="1"/>
    <col min="9" max="9" width="7.42578125" style="41" customWidth="1"/>
    <col min="10" max="10" width="7.42578125" style="73" customWidth="1"/>
    <col min="11" max="11" width="7.42578125" style="72" customWidth="1"/>
    <col min="12" max="12" width="7.5703125" style="73" bestFit="1" customWidth="1"/>
    <col min="13" max="13" width="6.85546875" style="41" customWidth="1"/>
    <col min="14" max="14" width="11.85546875" style="262" customWidth="1"/>
    <col min="15" max="15" width="8.5703125" style="72" bestFit="1" customWidth="1"/>
    <col min="16" max="16" width="5.42578125" style="41" bestFit="1" customWidth="1"/>
    <col min="17" max="17" width="7.42578125" style="41" bestFit="1" customWidth="1"/>
    <col min="18" max="18" width="9.42578125" style="41" customWidth="1"/>
    <col min="19" max="19" width="13.85546875" style="41" customWidth="1"/>
    <col min="20" max="16384" width="11.42578125" style="41"/>
  </cols>
  <sheetData>
    <row r="1" spans="1:18" s="204" customFormat="1" ht="18.75" x14ac:dyDescent="0.3">
      <c r="A1" s="178"/>
      <c r="B1" s="205"/>
      <c r="C1" s="205"/>
      <c r="D1" s="205"/>
      <c r="E1" s="205"/>
      <c r="F1" s="205"/>
      <c r="G1" s="205"/>
      <c r="H1" s="205"/>
      <c r="J1" s="73"/>
      <c r="K1" s="205"/>
      <c r="L1" s="73"/>
      <c r="N1" s="262"/>
      <c r="O1" s="205"/>
    </row>
    <row r="2" spans="1:18" ht="22.5" customHeight="1" x14ac:dyDescent="0.2">
      <c r="B2" s="565" t="s">
        <v>68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</row>
    <row r="3" spans="1:18" ht="12" customHeight="1" x14ac:dyDescent="0.2">
      <c r="P3" s="598" t="s">
        <v>307</v>
      </c>
      <c r="Q3" s="598"/>
    </row>
    <row r="4" spans="1:18" ht="12.75" customHeight="1" x14ac:dyDescent="0.2">
      <c r="B4" s="565" t="s">
        <v>348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</row>
    <row r="5" spans="1:18" ht="13.5" thickBot="1" x14ac:dyDescent="0.25">
      <c r="Q5" s="204"/>
    </row>
    <row r="6" spans="1:18" ht="18.75" customHeight="1" thickBot="1" x14ac:dyDescent="0.25">
      <c r="B6" s="255" t="s">
        <v>37</v>
      </c>
      <c r="C6" s="256" t="s">
        <v>327</v>
      </c>
      <c r="D6" s="257" t="s">
        <v>6</v>
      </c>
      <c r="E6" s="257" t="s">
        <v>328</v>
      </c>
      <c r="F6" s="257" t="s">
        <v>5</v>
      </c>
      <c r="G6" s="258" t="s">
        <v>3</v>
      </c>
      <c r="H6" s="255" t="s">
        <v>50</v>
      </c>
      <c r="I6" s="256" t="s">
        <v>58</v>
      </c>
      <c r="J6" s="257" t="s">
        <v>57</v>
      </c>
      <c r="K6" s="255" t="s">
        <v>59</v>
      </c>
      <c r="L6" s="257" t="s">
        <v>13</v>
      </c>
      <c r="M6" s="257" t="s">
        <v>14</v>
      </c>
      <c r="N6" s="258" t="s">
        <v>338</v>
      </c>
      <c r="O6" s="255" t="s">
        <v>326</v>
      </c>
      <c r="P6" s="255" t="s">
        <v>8</v>
      </c>
      <c r="Q6" s="258" t="s">
        <v>15</v>
      </c>
    </row>
    <row r="7" spans="1:18" ht="21" customHeight="1" x14ac:dyDescent="0.2">
      <c r="A7" s="328" t="s">
        <v>112</v>
      </c>
      <c r="B7" s="298">
        <f>SUM(C7:G7)</f>
        <v>2</v>
      </c>
      <c r="C7" s="346">
        <v>0</v>
      </c>
      <c r="D7" s="329">
        <v>0</v>
      </c>
      <c r="E7" s="299">
        <v>0</v>
      </c>
      <c r="F7" s="329">
        <v>0</v>
      </c>
      <c r="G7" s="347">
        <v>2</v>
      </c>
      <c r="H7" s="298">
        <f>I7+J7</f>
        <v>1</v>
      </c>
      <c r="I7" s="348">
        <v>1</v>
      </c>
      <c r="J7" s="330">
        <v>0</v>
      </c>
      <c r="K7" s="298">
        <f>L7+M7+N7</f>
        <v>0</v>
      </c>
      <c r="L7" s="349">
        <v>0</v>
      </c>
      <c r="M7" s="546">
        <v>0</v>
      </c>
      <c r="N7" s="553">
        <v>0</v>
      </c>
      <c r="O7" s="298">
        <v>0</v>
      </c>
      <c r="P7" s="298">
        <v>0</v>
      </c>
      <c r="Q7" s="331">
        <f t="shared" ref="Q7:Q70" si="0">B7+H7+K7+O7+P7</f>
        <v>3</v>
      </c>
    </row>
    <row r="8" spans="1:18" ht="21" customHeight="1" x14ac:dyDescent="0.2">
      <c r="A8" s="328" t="s">
        <v>113</v>
      </c>
      <c r="B8" s="332">
        <f t="shared" ref="B8:B71" si="1">SUM(C8:G8)</f>
        <v>91</v>
      </c>
      <c r="C8" s="350">
        <v>24</v>
      </c>
      <c r="D8" s="351">
        <v>0</v>
      </c>
      <c r="E8" s="351">
        <v>4</v>
      </c>
      <c r="F8" s="351">
        <v>23</v>
      </c>
      <c r="G8" s="352">
        <v>40</v>
      </c>
      <c r="H8" s="332">
        <f t="shared" ref="H8:H71" si="2">I8+J8</f>
        <v>38</v>
      </c>
      <c r="I8" s="338">
        <v>23</v>
      </c>
      <c r="J8" s="339">
        <v>15</v>
      </c>
      <c r="K8" s="332">
        <f t="shared" ref="K8:K71" si="3">L8+M8+N8</f>
        <v>13</v>
      </c>
      <c r="L8" s="335">
        <v>7</v>
      </c>
      <c r="M8" s="547">
        <v>6</v>
      </c>
      <c r="N8" s="543">
        <v>0</v>
      </c>
      <c r="O8" s="332">
        <v>0</v>
      </c>
      <c r="P8" s="332">
        <v>3</v>
      </c>
      <c r="Q8" s="333">
        <f t="shared" si="0"/>
        <v>145</v>
      </c>
      <c r="R8" s="262"/>
    </row>
    <row r="9" spans="1:18" ht="21" customHeight="1" x14ac:dyDescent="0.2">
      <c r="A9" s="328" t="s">
        <v>114</v>
      </c>
      <c r="B9" s="332">
        <f t="shared" si="1"/>
        <v>4</v>
      </c>
      <c r="C9" s="350">
        <v>0</v>
      </c>
      <c r="D9" s="351">
        <v>0</v>
      </c>
      <c r="E9" s="351">
        <v>0</v>
      </c>
      <c r="F9" s="351">
        <v>3</v>
      </c>
      <c r="G9" s="352">
        <v>1</v>
      </c>
      <c r="H9" s="332">
        <f t="shared" si="2"/>
        <v>1</v>
      </c>
      <c r="I9" s="335">
        <v>0</v>
      </c>
      <c r="J9" s="339">
        <v>1</v>
      </c>
      <c r="K9" s="332">
        <f t="shared" si="3"/>
        <v>1</v>
      </c>
      <c r="L9" s="335">
        <v>0</v>
      </c>
      <c r="M9" s="547">
        <v>1</v>
      </c>
      <c r="N9" s="543">
        <v>0</v>
      </c>
      <c r="O9" s="332">
        <v>0</v>
      </c>
      <c r="P9" s="332">
        <v>0</v>
      </c>
      <c r="Q9" s="333">
        <f t="shared" si="0"/>
        <v>6</v>
      </c>
      <c r="R9" s="262"/>
    </row>
    <row r="10" spans="1:18" ht="21" customHeight="1" x14ac:dyDescent="0.2">
      <c r="A10" s="328" t="s">
        <v>115</v>
      </c>
      <c r="B10" s="332">
        <f t="shared" si="1"/>
        <v>261</v>
      </c>
      <c r="C10" s="350">
        <v>72</v>
      </c>
      <c r="D10" s="351">
        <v>6</v>
      </c>
      <c r="E10" s="351">
        <v>4</v>
      </c>
      <c r="F10" s="351">
        <v>77</v>
      </c>
      <c r="G10" s="352">
        <v>102</v>
      </c>
      <c r="H10" s="332">
        <f t="shared" si="2"/>
        <v>157</v>
      </c>
      <c r="I10" s="338">
        <v>46</v>
      </c>
      <c r="J10" s="339">
        <v>111</v>
      </c>
      <c r="K10" s="332">
        <f t="shared" si="3"/>
        <v>63</v>
      </c>
      <c r="L10" s="338">
        <v>30</v>
      </c>
      <c r="M10" s="547">
        <v>33</v>
      </c>
      <c r="N10" s="541">
        <v>0</v>
      </c>
      <c r="O10" s="332">
        <v>10</v>
      </c>
      <c r="P10" s="332">
        <v>16</v>
      </c>
      <c r="Q10" s="333">
        <f t="shared" si="0"/>
        <v>507</v>
      </c>
      <c r="R10" s="262"/>
    </row>
    <row r="11" spans="1:18" ht="21" customHeight="1" x14ac:dyDescent="0.2">
      <c r="A11" s="328" t="s">
        <v>116</v>
      </c>
      <c r="B11" s="332">
        <f t="shared" si="1"/>
        <v>5996</v>
      </c>
      <c r="C11" s="350">
        <v>1787</v>
      </c>
      <c r="D11" s="351">
        <v>80</v>
      </c>
      <c r="E11" s="351">
        <v>341</v>
      </c>
      <c r="F11" s="351">
        <v>1041</v>
      </c>
      <c r="G11" s="352">
        <v>2747</v>
      </c>
      <c r="H11" s="332">
        <f t="shared" si="2"/>
        <v>2632</v>
      </c>
      <c r="I11" s="338">
        <v>1086</v>
      </c>
      <c r="J11" s="339">
        <v>1546</v>
      </c>
      <c r="K11" s="332">
        <f t="shared" si="3"/>
        <v>1570</v>
      </c>
      <c r="L11" s="338">
        <v>695</v>
      </c>
      <c r="M11" s="547">
        <v>875</v>
      </c>
      <c r="N11" s="541">
        <v>0</v>
      </c>
      <c r="O11" s="332">
        <v>216</v>
      </c>
      <c r="P11" s="332">
        <v>164</v>
      </c>
      <c r="Q11" s="333">
        <f t="shared" si="0"/>
        <v>10578</v>
      </c>
      <c r="R11" s="262"/>
    </row>
    <row r="12" spans="1:18" ht="21" customHeight="1" x14ac:dyDescent="0.2">
      <c r="A12" s="328" t="s">
        <v>117</v>
      </c>
      <c r="B12" s="332">
        <f t="shared" si="1"/>
        <v>2739</v>
      </c>
      <c r="C12" s="350">
        <v>884</v>
      </c>
      <c r="D12" s="351">
        <v>35</v>
      </c>
      <c r="E12" s="351">
        <v>88</v>
      </c>
      <c r="F12" s="351">
        <v>579</v>
      </c>
      <c r="G12" s="352">
        <v>1153</v>
      </c>
      <c r="H12" s="332">
        <f t="shared" si="2"/>
        <v>1532</v>
      </c>
      <c r="I12" s="338">
        <v>434</v>
      </c>
      <c r="J12" s="339">
        <v>1098</v>
      </c>
      <c r="K12" s="332">
        <f t="shared" si="3"/>
        <v>655</v>
      </c>
      <c r="L12" s="338">
        <v>309</v>
      </c>
      <c r="M12" s="547">
        <v>346</v>
      </c>
      <c r="N12" s="541">
        <v>0</v>
      </c>
      <c r="O12" s="332">
        <v>11</v>
      </c>
      <c r="P12" s="332">
        <v>24</v>
      </c>
      <c r="Q12" s="333">
        <f t="shared" si="0"/>
        <v>4961</v>
      </c>
      <c r="R12" s="262"/>
    </row>
    <row r="13" spans="1:18" ht="21" customHeight="1" x14ac:dyDescent="0.2">
      <c r="A13" s="328" t="s">
        <v>118</v>
      </c>
      <c r="B13" s="332">
        <f t="shared" si="1"/>
        <v>4779</v>
      </c>
      <c r="C13" s="350">
        <v>1461</v>
      </c>
      <c r="D13" s="351">
        <v>86</v>
      </c>
      <c r="E13" s="351">
        <v>89</v>
      </c>
      <c r="F13" s="351">
        <v>1096</v>
      </c>
      <c r="G13" s="352">
        <v>2047</v>
      </c>
      <c r="H13" s="332">
        <f t="shared" si="2"/>
        <v>2373</v>
      </c>
      <c r="I13" s="338">
        <v>645</v>
      </c>
      <c r="J13" s="339">
        <v>1728</v>
      </c>
      <c r="K13" s="332">
        <f t="shared" si="3"/>
        <v>1414</v>
      </c>
      <c r="L13" s="338">
        <v>647</v>
      </c>
      <c r="M13" s="547">
        <v>767</v>
      </c>
      <c r="N13" s="541">
        <v>0</v>
      </c>
      <c r="O13" s="332">
        <v>138</v>
      </c>
      <c r="P13" s="332">
        <v>258</v>
      </c>
      <c r="Q13" s="333">
        <f t="shared" si="0"/>
        <v>8962</v>
      </c>
      <c r="R13" s="262"/>
    </row>
    <row r="14" spans="1:18" ht="21" customHeight="1" x14ac:dyDescent="0.2">
      <c r="A14" s="328" t="s">
        <v>119</v>
      </c>
      <c r="B14" s="332">
        <f t="shared" si="1"/>
        <v>98</v>
      </c>
      <c r="C14" s="350">
        <v>32</v>
      </c>
      <c r="D14" s="351">
        <v>0</v>
      </c>
      <c r="E14" s="351">
        <v>1</v>
      </c>
      <c r="F14" s="351">
        <v>13</v>
      </c>
      <c r="G14" s="352">
        <v>52</v>
      </c>
      <c r="H14" s="332">
        <f t="shared" si="2"/>
        <v>47</v>
      </c>
      <c r="I14" s="338">
        <v>13</v>
      </c>
      <c r="J14" s="339">
        <v>34</v>
      </c>
      <c r="K14" s="332">
        <f t="shared" si="3"/>
        <v>16</v>
      </c>
      <c r="L14" s="338">
        <v>8</v>
      </c>
      <c r="M14" s="547">
        <v>8</v>
      </c>
      <c r="N14" s="541">
        <v>0</v>
      </c>
      <c r="O14" s="332">
        <v>2</v>
      </c>
      <c r="P14" s="332">
        <v>2</v>
      </c>
      <c r="Q14" s="333">
        <f t="shared" si="0"/>
        <v>165</v>
      </c>
      <c r="R14" s="262"/>
    </row>
    <row r="15" spans="1:18" ht="21" customHeight="1" x14ac:dyDescent="0.2">
      <c r="A15" s="328" t="s">
        <v>120</v>
      </c>
      <c r="B15" s="332">
        <f t="shared" si="1"/>
        <v>518</v>
      </c>
      <c r="C15" s="350">
        <v>130</v>
      </c>
      <c r="D15" s="351">
        <v>4</v>
      </c>
      <c r="E15" s="351">
        <v>22</v>
      </c>
      <c r="F15" s="351">
        <v>138</v>
      </c>
      <c r="G15" s="352">
        <v>224</v>
      </c>
      <c r="H15" s="332">
        <f t="shared" si="2"/>
        <v>265</v>
      </c>
      <c r="I15" s="338">
        <v>87</v>
      </c>
      <c r="J15" s="339">
        <v>178</v>
      </c>
      <c r="K15" s="332">
        <f t="shared" si="3"/>
        <v>127</v>
      </c>
      <c r="L15" s="338">
        <v>51</v>
      </c>
      <c r="M15" s="547">
        <v>76</v>
      </c>
      <c r="N15" s="541">
        <v>0</v>
      </c>
      <c r="O15" s="332">
        <v>3</v>
      </c>
      <c r="P15" s="332">
        <v>3</v>
      </c>
      <c r="Q15" s="333">
        <f t="shared" si="0"/>
        <v>916</v>
      </c>
      <c r="R15" s="262"/>
    </row>
    <row r="16" spans="1:18" ht="21" customHeight="1" x14ac:dyDescent="0.2">
      <c r="A16" s="328" t="s">
        <v>121</v>
      </c>
      <c r="B16" s="332">
        <f t="shared" si="1"/>
        <v>318</v>
      </c>
      <c r="C16" s="350">
        <v>99</v>
      </c>
      <c r="D16" s="351">
        <v>2</v>
      </c>
      <c r="E16" s="351">
        <v>7</v>
      </c>
      <c r="F16" s="351">
        <v>54</v>
      </c>
      <c r="G16" s="352">
        <v>156</v>
      </c>
      <c r="H16" s="332">
        <f t="shared" si="2"/>
        <v>130</v>
      </c>
      <c r="I16" s="338">
        <v>45</v>
      </c>
      <c r="J16" s="339">
        <v>85</v>
      </c>
      <c r="K16" s="332">
        <f t="shared" si="3"/>
        <v>79</v>
      </c>
      <c r="L16" s="338">
        <v>36</v>
      </c>
      <c r="M16" s="547">
        <v>43</v>
      </c>
      <c r="N16" s="541">
        <v>0</v>
      </c>
      <c r="O16" s="332">
        <v>4</v>
      </c>
      <c r="P16" s="332">
        <v>11</v>
      </c>
      <c r="Q16" s="333">
        <f t="shared" si="0"/>
        <v>542</v>
      </c>
      <c r="R16" s="262"/>
    </row>
    <row r="17" spans="1:21" ht="21" customHeight="1" x14ac:dyDescent="0.2">
      <c r="A17" s="328" t="s">
        <v>122</v>
      </c>
      <c r="B17" s="332">
        <f t="shared" si="1"/>
        <v>25</v>
      </c>
      <c r="C17" s="350">
        <v>11</v>
      </c>
      <c r="D17" s="351">
        <v>0</v>
      </c>
      <c r="E17" s="351">
        <v>3</v>
      </c>
      <c r="F17" s="351">
        <v>4</v>
      </c>
      <c r="G17" s="352">
        <v>7</v>
      </c>
      <c r="H17" s="332">
        <f t="shared" si="2"/>
        <v>9</v>
      </c>
      <c r="I17" s="338">
        <v>3</v>
      </c>
      <c r="J17" s="339">
        <v>6</v>
      </c>
      <c r="K17" s="332">
        <f t="shared" si="3"/>
        <v>3</v>
      </c>
      <c r="L17" s="335">
        <v>1</v>
      </c>
      <c r="M17" s="548">
        <v>2</v>
      </c>
      <c r="N17" s="543">
        <v>0</v>
      </c>
      <c r="O17" s="332">
        <v>0</v>
      </c>
      <c r="P17" s="332">
        <v>2</v>
      </c>
      <c r="Q17" s="333">
        <f t="shared" si="0"/>
        <v>39</v>
      </c>
      <c r="R17" s="262"/>
    </row>
    <row r="18" spans="1:21" s="73" customFormat="1" ht="21" customHeight="1" x14ac:dyDescent="0.2">
      <c r="A18" s="328" t="s">
        <v>123</v>
      </c>
      <c r="B18" s="332">
        <f t="shared" si="1"/>
        <v>17</v>
      </c>
      <c r="C18" s="350">
        <v>6</v>
      </c>
      <c r="D18" s="351">
        <v>0</v>
      </c>
      <c r="E18" s="351">
        <v>0</v>
      </c>
      <c r="F18" s="351">
        <v>3</v>
      </c>
      <c r="G18" s="352">
        <v>8</v>
      </c>
      <c r="H18" s="332">
        <f t="shared" si="2"/>
        <v>13</v>
      </c>
      <c r="I18" s="338">
        <v>8</v>
      </c>
      <c r="J18" s="339">
        <v>5</v>
      </c>
      <c r="K18" s="332">
        <f t="shared" si="3"/>
        <v>3</v>
      </c>
      <c r="L18" s="338">
        <v>1</v>
      </c>
      <c r="M18" s="547">
        <v>2</v>
      </c>
      <c r="N18" s="541">
        <v>0</v>
      </c>
      <c r="O18" s="332">
        <v>2</v>
      </c>
      <c r="P18" s="332">
        <v>2</v>
      </c>
      <c r="Q18" s="333">
        <f t="shared" si="0"/>
        <v>37</v>
      </c>
      <c r="R18" s="262"/>
      <c r="S18" s="41"/>
      <c r="T18" s="41"/>
      <c r="U18" s="41"/>
    </row>
    <row r="19" spans="1:21" s="73" customFormat="1" ht="21" customHeight="1" x14ac:dyDescent="0.2">
      <c r="A19" s="328" t="s">
        <v>124</v>
      </c>
      <c r="B19" s="332">
        <f t="shared" si="1"/>
        <v>1798</v>
      </c>
      <c r="C19" s="350">
        <v>565</v>
      </c>
      <c r="D19" s="351">
        <v>11</v>
      </c>
      <c r="E19" s="351">
        <v>175</v>
      </c>
      <c r="F19" s="351">
        <v>305</v>
      </c>
      <c r="G19" s="352">
        <v>742</v>
      </c>
      <c r="H19" s="332">
        <f t="shared" si="2"/>
        <v>910</v>
      </c>
      <c r="I19" s="338">
        <v>354</v>
      </c>
      <c r="J19" s="339">
        <v>556</v>
      </c>
      <c r="K19" s="332">
        <f t="shared" si="3"/>
        <v>410</v>
      </c>
      <c r="L19" s="338">
        <v>182</v>
      </c>
      <c r="M19" s="547">
        <v>228</v>
      </c>
      <c r="N19" s="541">
        <v>0</v>
      </c>
      <c r="O19" s="332">
        <v>15</v>
      </c>
      <c r="P19" s="332">
        <v>61</v>
      </c>
      <c r="Q19" s="333">
        <f t="shared" si="0"/>
        <v>3194</v>
      </c>
      <c r="R19" s="262"/>
      <c r="S19" s="41"/>
      <c r="T19" s="41"/>
      <c r="U19" s="41"/>
    </row>
    <row r="20" spans="1:21" s="73" customFormat="1" ht="21" customHeight="1" x14ac:dyDescent="0.2">
      <c r="A20" s="328" t="s">
        <v>125</v>
      </c>
      <c r="B20" s="332">
        <f t="shared" si="1"/>
        <v>1242</v>
      </c>
      <c r="C20" s="350">
        <v>389</v>
      </c>
      <c r="D20" s="351">
        <v>16</v>
      </c>
      <c r="E20" s="351">
        <v>96</v>
      </c>
      <c r="F20" s="351">
        <v>231</v>
      </c>
      <c r="G20" s="352">
        <v>510</v>
      </c>
      <c r="H20" s="332">
        <f t="shared" si="2"/>
        <v>650</v>
      </c>
      <c r="I20" s="338">
        <v>281</v>
      </c>
      <c r="J20" s="339">
        <v>369</v>
      </c>
      <c r="K20" s="332">
        <f t="shared" si="3"/>
        <v>264</v>
      </c>
      <c r="L20" s="338">
        <v>138</v>
      </c>
      <c r="M20" s="547">
        <v>126</v>
      </c>
      <c r="N20" s="541">
        <v>0</v>
      </c>
      <c r="O20" s="332">
        <v>30</v>
      </c>
      <c r="P20" s="332">
        <v>61</v>
      </c>
      <c r="Q20" s="333">
        <f t="shared" si="0"/>
        <v>2247</v>
      </c>
      <c r="R20" s="262"/>
      <c r="S20" s="41"/>
      <c r="T20" s="41"/>
      <c r="U20" s="41"/>
    </row>
    <row r="21" spans="1:21" s="73" customFormat="1" ht="21" customHeight="1" x14ac:dyDescent="0.2">
      <c r="A21" s="328" t="s">
        <v>126</v>
      </c>
      <c r="B21" s="332">
        <f t="shared" si="1"/>
        <v>388</v>
      </c>
      <c r="C21" s="350">
        <v>103</v>
      </c>
      <c r="D21" s="351">
        <v>9</v>
      </c>
      <c r="E21" s="351">
        <v>11</v>
      </c>
      <c r="F21" s="351">
        <v>83</v>
      </c>
      <c r="G21" s="352">
        <v>182</v>
      </c>
      <c r="H21" s="332">
        <f t="shared" si="2"/>
        <v>225</v>
      </c>
      <c r="I21" s="338">
        <v>78</v>
      </c>
      <c r="J21" s="339">
        <v>147</v>
      </c>
      <c r="K21" s="332">
        <f t="shared" si="3"/>
        <v>89</v>
      </c>
      <c r="L21" s="338">
        <v>41</v>
      </c>
      <c r="M21" s="547">
        <v>48</v>
      </c>
      <c r="N21" s="541">
        <v>0</v>
      </c>
      <c r="O21" s="332">
        <v>11</v>
      </c>
      <c r="P21" s="332">
        <v>24</v>
      </c>
      <c r="Q21" s="333">
        <f t="shared" si="0"/>
        <v>737</v>
      </c>
      <c r="R21" s="262"/>
      <c r="S21" s="41"/>
      <c r="T21" s="41"/>
      <c r="U21" s="41"/>
    </row>
    <row r="22" spans="1:21" s="73" customFormat="1" ht="21" customHeight="1" x14ac:dyDescent="0.2">
      <c r="A22" s="328" t="s">
        <v>127</v>
      </c>
      <c r="B22" s="332">
        <f t="shared" si="1"/>
        <v>2</v>
      </c>
      <c r="C22" s="350">
        <v>0</v>
      </c>
      <c r="D22" s="351">
        <v>0</v>
      </c>
      <c r="E22" s="351">
        <v>0</v>
      </c>
      <c r="F22" s="351">
        <v>1</v>
      </c>
      <c r="G22" s="352">
        <v>1</v>
      </c>
      <c r="H22" s="332">
        <f t="shared" si="2"/>
        <v>3</v>
      </c>
      <c r="I22" s="338">
        <v>2</v>
      </c>
      <c r="J22" s="339">
        <v>1</v>
      </c>
      <c r="K22" s="332">
        <f t="shared" si="3"/>
        <v>0</v>
      </c>
      <c r="L22" s="335">
        <v>0</v>
      </c>
      <c r="M22" s="549">
        <v>0</v>
      </c>
      <c r="N22" s="543">
        <v>0</v>
      </c>
      <c r="O22" s="332">
        <v>0</v>
      </c>
      <c r="P22" s="332">
        <v>0</v>
      </c>
      <c r="Q22" s="333">
        <f t="shared" si="0"/>
        <v>5</v>
      </c>
      <c r="R22" s="262"/>
      <c r="S22" s="41"/>
      <c r="T22" s="41"/>
      <c r="U22" s="41"/>
    </row>
    <row r="23" spans="1:21" s="73" customFormat="1" ht="21" customHeight="1" x14ac:dyDescent="0.2">
      <c r="A23" s="328" t="s">
        <v>128</v>
      </c>
      <c r="B23" s="332">
        <f t="shared" si="1"/>
        <v>43</v>
      </c>
      <c r="C23" s="350">
        <v>13</v>
      </c>
      <c r="D23" s="351">
        <v>0</v>
      </c>
      <c r="E23" s="351">
        <v>8</v>
      </c>
      <c r="F23" s="351">
        <v>3</v>
      </c>
      <c r="G23" s="352">
        <v>19</v>
      </c>
      <c r="H23" s="332">
        <f t="shared" si="2"/>
        <v>6</v>
      </c>
      <c r="I23" s="338">
        <v>1</v>
      </c>
      <c r="J23" s="339">
        <v>5</v>
      </c>
      <c r="K23" s="332">
        <f t="shared" si="3"/>
        <v>10</v>
      </c>
      <c r="L23" s="338">
        <v>4</v>
      </c>
      <c r="M23" s="547">
        <v>6</v>
      </c>
      <c r="N23" s="541">
        <v>0</v>
      </c>
      <c r="O23" s="332">
        <v>1</v>
      </c>
      <c r="P23" s="332">
        <v>2</v>
      </c>
      <c r="Q23" s="333">
        <f t="shared" si="0"/>
        <v>62</v>
      </c>
      <c r="R23" s="262"/>
      <c r="S23" s="41"/>
      <c r="T23" s="41"/>
      <c r="U23" s="41"/>
    </row>
    <row r="24" spans="1:21" s="73" customFormat="1" ht="21" customHeight="1" x14ac:dyDescent="0.2">
      <c r="A24" s="328" t="s">
        <v>129</v>
      </c>
      <c r="B24" s="332">
        <f t="shared" si="1"/>
        <v>114</v>
      </c>
      <c r="C24" s="350">
        <v>39</v>
      </c>
      <c r="D24" s="351">
        <v>0</v>
      </c>
      <c r="E24" s="351">
        <v>2</v>
      </c>
      <c r="F24" s="351">
        <v>24</v>
      </c>
      <c r="G24" s="352">
        <v>49</v>
      </c>
      <c r="H24" s="332">
        <f t="shared" si="2"/>
        <v>68</v>
      </c>
      <c r="I24" s="338">
        <v>21</v>
      </c>
      <c r="J24" s="339">
        <v>47</v>
      </c>
      <c r="K24" s="332">
        <f t="shared" si="3"/>
        <v>34</v>
      </c>
      <c r="L24" s="338">
        <v>17</v>
      </c>
      <c r="M24" s="547">
        <v>17</v>
      </c>
      <c r="N24" s="541">
        <v>0</v>
      </c>
      <c r="O24" s="332">
        <v>0</v>
      </c>
      <c r="P24" s="332">
        <v>0</v>
      </c>
      <c r="Q24" s="333">
        <f t="shared" si="0"/>
        <v>216</v>
      </c>
      <c r="R24" s="262"/>
      <c r="S24" s="41"/>
      <c r="T24" s="41"/>
      <c r="U24" s="41"/>
    </row>
    <row r="25" spans="1:21" s="73" customFormat="1" ht="21" customHeight="1" x14ac:dyDescent="0.2">
      <c r="A25" s="328" t="s">
        <v>130</v>
      </c>
      <c r="B25" s="332">
        <f t="shared" si="1"/>
        <v>64</v>
      </c>
      <c r="C25" s="350">
        <v>24</v>
      </c>
      <c r="D25" s="351">
        <v>2</v>
      </c>
      <c r="E25" s="351">
        <v>1</v>
      </c>
      <c r="F25" s="351">
        <v>6</v>
      </c>
      <c r="G25" s="352">
        <v>31</v>
      </c>
      <c r="H25" s="332">
        <f t="shared" si="2"/>
        <v>16</v>
      </c>
      <c r="I25" s="338">
        <v>4</v>
      </c>
      <c r="J25" s="339">
        <v>12</v>
      </c>
      <c r="K25" s="332">
        <f t="shared" si="3"/>
        <v>15</v>
      </c>
      <c r="L25" s="338">
        <v>11</v>
      </c>
      <c r="M25" s="547">
        <v>4</v>
      </c>
      <c r="N25" s="541">
        <v>0</v>
      </c>
      <c r="O25" s="332">
        <v>0</v>
      </c>
      <c r="P25" s="332">
        <v>4</v>
      </c>
      <c r="Q25" s="333">
        <f t="shared" si="0"/>
        <v>99</v>
      </c>
      <c r="R25" s="262"/>
      <c r="S25" s="41"/>
      <c r="T25" s="41"/>
      <c r="U25" s="41"/>
    </row>
    <row r="26" spans="1:21" s="73" customFormat="1" ht="21" customHeight="1" x14ac:dyDescent="0.2">
      <c r="A26" s="328" t="s">
        <v>131</v>
      </c>
      <c r="B26" s="332">
        <f t="shared" si="1"/>
        <v>28</v>
      </c>
      <c r="C26" s="350">
        <v>8</v>
      </c>
      <c r="D26" s="351">
        <v>0</v>
      </c>
      <c r="E26" s="351">
        <v>2</v>
      </c>
      <c r="F26" s="351">
        <v>4</v>
      </c>
      <c r="G26" s="352">
        <v>14</v>
      </c>
      <c r="H26" s="332">
        <f t="shared" si="2"/>
        <v>15</v>
      </c>
      <c r="I26" s="338">
        <v>7</v>
      </c>
      <c r="J26" s="339">
        <v>8</v>
      </c>
      <c r="K26" s="332">
        <f t="shared" si="3"/>
        <v>4</v>
      </c>
      <c r="L26" s="338">
        <v>2</v>
      </c>
      <c r="M26" s="547">
        <v>2</v>
      </c>
      <c r="N26" s="541">
        <v>0</v>
      </c>
      <c r="O26" s="332">
        <v>0</v>
      </c>
      <c r="P26" s="332">
        <v>0</v>
      </c>
      <c r="Q26" s="333">
        <f t="shared" si="0"/>
        <v>47</v>
      </c>
      <c r="R26" s="262"/>
      <c r="S26" s="41"/>
      <c r="T26" s="41"/>
      <c r="U26" s="41"/>
    </row>
    <row r="27" spans="1:21" s="73" customFormat="1" ht="21" customHeight="1" x14ac:dyDescent="0.2">
      <c r="A27" s="328" t="s">
        <v>132</v>
      </c>
      <c r="B27" s="332">
        <f t="shared" si="1"/>
        <v>2</v>
      </c>
      <c r="C27" s="350">
        <v>1</v>
      </c>
      <c r="D27" s="351">
        <v>0</v>
      </c>
      <c r="E27" s="351">
        <v>0</v>
      </c>
      <c r="F27" s="351">
        <v>0</v>
      </c>
      <c r="G27" s="352">
        <v>1</v>
      </c>
      <c r="H27" s="332">
        <f t="shared" si="2"/>
        <v>8</v>
      </c>
      <c r="I27" s="338">
        <v>1</v>
      </c>
      <c r="J27" s="339">
        <v>7</v>
      </c>
      <c r="K27" s="332">
        <f t="shared" si="3"/>
        <v>3</v>
      </c>
      <c r="L27" s="338">
        <v>3</v>
      </c>
      <c r="M27" s="550">
        <v>0</v>
      </c>
      <c r="N27" s="541">
        <v>0</v>
      </c>
      <c r="O27" s="332">
        <v>0</v>
      </c>
      <c r="P27" s="332">
        <v>0</v>
      </c>
      <c r="Q27" s="333">
        <f t="shared" si="0"/>
        <v>13</v>
      </c>
      <c r="R27" s="262"/>
    </row>
    <row r="28" spans="1:21" s="73" customFormat="1" ht="21" customHeight="1" x14ac:dyDescent="0.2">
      <c r="A28" s="328" t="s">
        <v>133</v>
      </c>
      <c r="B28" s="332">
        <f t="shared" si="1"/>
        <v>944</v>
      </c>
      <c r="C28" s="350">
        <v>291</v>
      </c>
      <c r="D28" s="351">
        <v>7</v>
      </c>
      <c r="E28" s="351">
        <v>63</v>
      </c>
      <c r="F28" s="351">
        <v>214</v>
      </c>
      <c r="G28" s="352">
        <v>369</v>
      </c>
      <c r="H28" s="332">
        <f t="shared" si="2"/>
        <v>258</v>
      </c>
      <c r="I28" s="338">
        <v>117</v>
      </c>
      <c r="J28" s="339">
        <v>141</v>
      </c>
      <c r="K28" s="332">
        <f t="shared" si="3"/>
        <v>198</v>
      </c>
      <c r="L28" s="338">
        <v>84</v>
      </c>
      <c r="M28" s="547">
        <v>114</v>
      </c>
      <c r="N28" s="541">
        <v>0</v>
      </c>
      <c r="O28" s="332">
        <v>11</v>
      </c>
      <c r="P28" s="332">
        <v>29</v>
      </c>
      <c r="Q28" s="333">
        <f t="shared" si="0"/>
        <v>1440</v>
      </c>
      <c r="R28" s="262"/>
      <c r="S28" s="41"/>
      <c r="T28" s="41"/>
      <c r="U28" s="41"/>
    </row>
    <row r="29" spans="1:21" s="73" customFormat="1" ht="21" customHeight="1" x14ac:dyDescent="0.2">
      <c r="A29" s="328" t="s">
        <v>134</v>
      </c>
      <c r="B29" s="332">
        <f t="shared" si="1"/>
        <v>145</v>
      </c>
      <c r="C29" s="350">
        <v>43</v>
      </c>
      <c r="D29" s="351">
        <v>2</v>
      </c>
      <c r="E29" s="351">
        <v>3</v>
      </c>
      <c r="F29" s="351">
        <v>35</v>
      </c>
      <c r="G29" s="352">
        <v>62</v>
      </c>
      <c r="H29" s="332">
        <f t="shared" si="2"/>
        <v>89</v>
      </c>
      <c r="I29" s="338">
        <v>26</v>
      </c>
      <c r="J29" s="339">
        <v>63</v>
      </c>
      <c r="K29" s="332">
        <f t="shared" si="3"/>
        <v>25</v>
      </c>
      <c r="L29" s="338">
        <v>7</v>
      </c>
      <c r="M29" s="547">
        <v>18</v>
      </c>
      <c r="N29" s="541">
        <v>0</v>
      </c>
      <c r="O29" s="332">
        <v>2</v>
      </c>
      <c r="P29" s="332">
        <v>0</v>
      </c>
      <c r="Q29" s="333">
        <f t="shared" si="0"/>
        <v>261</v>
      </c>
      <c r="R29" s="262"/>
      <c r="S29" s="41"/>
      <c r="T29" s="41"/>
      <c r="U29" s="41"/>
    </row>
    <row r="30" spans="1:21" s="73" customFormat="1" ht="21" customHeight="1" x14ac:dyDescent="0.2">
      <c r="A30" s="328" t="s">
        <v>135</v>
      </c>
      <c r="B30" s="332">
        <f t="shared" si="1"/>
        <v>7</v>
      </c>
      <c r="C30" s="350">
        <v>0</v>
      </c>
      <c r="D30" s="351">
        <v>0</v>
      </c>
      <c r="E30" s="351">
        <v>0</v>
      </c>
      <c r="F30" s="351">
        <v>0</v>
      </c>
      <c r="G30" s="352">
        <v>7</v>
      </c>
      <c r="H30" s="332">
        <f t="shared" si="2"/>
        <v>2</v>
      </c>
      <c r="I30" s="335">
        <v>0</v>
      </c>
      <c r="J30" s="339">
        <v>2</v>
      </c>
      <c r="K30" s="332">
        <f t="shared" si="3"/>
        <v>0</v>
      </c>
      <c r="L30" s="335">
        <v>0</v>
      </c>
      <c r="M30" s="550">
        <v>0</v>
      </c>
      <c r="N30" s="543">
        <v>0</v>
      </c>
      <c r="O30" s="332">
        <v>0</v>
      </c>
      <c r="P30" s="332">
        <v>0</v>
      </c>
      <c r="Q30" s="333">
        <f t="shared" si="0"/>
        <v>9</v>
      </c>
      <c r="R30" s="262"/>
      <c r="S30" s="41"/>
      <c r="T30" s="41"/>
      <c r="U30" s="41"/>
    </row>
    <row r="31" spans="1:21" s="73" customFormat="1" ht="21" customHeight="1" x14ac:dyDescent="0.2">
      <c r="A31" s="328" t="s">
        <v>136</v>
      </c>
      <c r="B31" s="332">
        <f t="shared" si="1"/>
        <v>29</v>
      </c>
      <c r="C31" s="350">
        <v>10</v>
      </c>
      <c r="D31" s="351">
        <v>0</v>
      </c>
      <c r="E31" s="351">
        <v>1</v>
      </c>
      <c r="F31" s="351">
        <v>6</v>
      </c>
      <c r="G31" s="352">
        <v>12</v>
      </c>
      <c r="H31" s="332">
        <f t="shared" si="2"/>
        <v>15</v>
      </c>
      <c r="I31" s="338">
        <v>9</v>
      </c>
      <c r="J31" s="339">
        <v>6</v>
      </c>
      <c r="K31" s="332">
        <f t="shared" si="3"/>
        <v>3</v>
      </c>
      <c r="L31" s="338">
        <v>1</v>
      </c>
      <c r="M31" s="547">
        <v>2</v>
      </c>
      <c r="N31" s="541">
        <v>0</v>
      </c>
      <c r="O31" s="332">
        <v>0</v>
      </c>
      <c r="P31" s="332">
        <v>0</v>
      </c>
      <c r="Q31" s="333">
        <f t="shared" si="0"/>
        <v>47</v>
      </c>
      <c r="R31" s="262"/>
      <c r="S31" s="41"/>
      <c r="T31" s="41"/>
      <c r="U31" s="41"/>
    </row>
    <row r="32" spans="1:21" s="73" customFormat="1" ht="21" customHeight="1" x14ac:dyDescent="0.2">
      <c r="A32" s="328" t="s">
        <v>137</v>
      </c>
      <c r="B32" s="332">
        <f t="shared" si="1"/>
        <v>264</v>
      </c>
      <c r="C32" s="350">
        <v>86</v>
      </c>
      <c r="D32" s="351">
        <v>1</v>
      </c>
      <c r="E32" s="351">
        <v>12</v>
      </c>
      <c r="F32" s="351">
        <v>52</v>
      </c>
      <c r="G32" s="352">
        <v>113</v>
      </c>
      <c r="H32" s="332">
        <f t="shared" si="2"/>
        <v>67</v>
      </c>
      <c r="I32" s="338">
        <v>34</v>
      </c>
      <c r="J32" s="339">
        <v>33</v>
      </c>
      <c r="K32" s="332">
        <f t="shared" si="3"/>
        <v>42</v>
      </c>
      <c r="L32" s="338">
        <v>18</v>
      </c>
      <c r="M32" s="547">
        <v>24</v>
      </c>
      <c r="N32" s="541">
        <v>0</v>
      </c>
      <c r="O32" s="332">
        <v>2</v>
      </c>
      <c r="P32" s="332">
        <v>11</v>
      </c>
      <c r="Q32" s="333">
        <f t="shared" si="0"/>
        <v>386</v>
      </c>
      <c r="R32" s="262"/>
      <c r="S32" s="41"/>
      <c r="T32" s="41"/>
      <c r="U32" s="41"/>
    </row>
    <row r="33" spans="1:21" s="73" customFormat="1" ht="21" customHeight="1" x14ac:dyDescent="0.2">
      <c r="A33" s="328" t="s">
        <v>138</v>
      </c>
      <c r="B33" s="332">
        <f t="shared" si="1"/>
        <v>39</v>
      </c>
      <c r="C33" s="350">
        <v>12</v>
      </c>
      <c r="D33" s="351">
        <v>0</v>
      </c>
      <c r="E33" s="351">
        <v>2</v>
      </c>
      <c r="F33" s="351">
        <v>6</v>
      </c>
      <c r="G33" s="352">
        <v>19</v>
      </c>
      <c r="H33" s="332">
        <f t="shared" si="2"/>
        <v>17</v>
      </c>
      <c r="I33" s="338">
        <v>7</v>
      </c>
      <c r="J33" s="339">
        <v>10</v>
      </c>
      <c r="K33" s="332">
        <f t="shared" si="3"/>
        <v>9</v>
      </c>
      <c r="L33" s="338">
        <v>5</v>
      </c>
      <c r="M33" s="547">
        <v>4</v>
      </c>
      <c r="N33" s="541">
        <v>0</v>
      </c>
      <c r="O33" s="332">
        <v>0</v>
      </c>
      <c r="P33" s="332">
        <v>0</v>
      </c>
      <c r="Q33" s="333">
        <f t="shared" si="0"/>
        <v>65</v>
      </c>
      <c r="R33" s="262"/>
      <c r="S33" s="41"/>
      <c r="T33" s="41"/>
      <c r="U33" s="41"/>
    </row>
    <row r="34" spans="1:21" s="73" customFormat="1" ht="21" customHeight="1" x14ac:dyDescent="0.2">
      <c r="A34" s="328" t="s">
        <v>139</v>
      </c>
      <c r="B34" s="332">
        <f t="shared" si="1"/>
        <v>57</v>
      </c>
      <c r="C34" s="350">
        <v>19</v>
      </c>
      <c r="D34" s="351">
        <v>2</v>
      </c>
      <c r="E34" s="351">
        <v>3</v>
      </c>
      <c r="F34" s="351">
        <v>12</v>
      </c>
      <c r="G34" s="352">
        <v>21</v>
      </c>
      <c r="H34" s="332">
        <f t="shared" si="2"/>
        <v>32</v>
      </c>
      <c r="I34" s="338">
        <v>12</v>
      </c>
      <c r="J34" s="339">
        <v>20</v>
      </c>
      <c r="K34" s="332">
        <f t="shared" si="3"/>
        <v>17</v>
      </c>
      <c r="L34" s="338">
        <v>6</v>
      </c>
      <c r="M34" s="547">
        <v>11</v>
      </c>
      <c r="N34" s="541">
        <v>0</v>
      </c>
      <c r="O34" s="332">
        <v>1</v>
      </c>
      <c r="P34" s="332">
        <v>3</v>
      </c>
      <c r="Q34" s="333">
        <f t="shared" si="0"/>
        <v>110</v>
      </c>
      <c r="R34" s="262"/>
      <c r="S34" s="41"/>
      <c r="T34" s="41"/>
      <c r="U34" s="41"/>
    </row>
    <row r="35" spans="1:21" s="73" customFormat="1" ht="21" customHeight="1" x14ac:dyDescent="0.2">
      <c r="A35" s="328" t="s">
        <v>140</v>
      </c>
      <c r="B35" s="332">
        <f t="shared" si="1"/>
        <v>21</v>
      </c>
      <c r="C35" s="350">
        <v>8</v>
      </c>
      <c r="D35" s="351">
        <v>0</v>
      </c>
      <c r="E35" s="351">
        <v>0</v>
      </c>
      <c r="F35" s="351">
        <v>6</v>
      </c>
      <c r="G35" s="352">
        <v>7</v>
      </c>
      <c r="H35" s="332">
        <f t="shared" si="2"/>
        <v>4</v>
      </c>
      <c r="I35" s="338">
        <v>2</v>
      </c>
      <c r="J35" s="339">
        <v>2</v>
      </c>
      <c r="K35" s="332">
        <f t="shared" si="3"/>
        <v>5</v>
      </c>
      <c r="L35" s="338">
        <v>2</v>
      </c>
      <c r="M35" s="547">
        <v>3</v>
      </c>
      <c r="N35" s="541">
        <v>0</v>
      </c>
      <c r="O35" s="332">
        <v>0</v>
      </c>
      <c r="P35" s="332">
        <v>0</v>
      </c>
      <c r="Q35" s="333">
        <f t="shared" si="0"/>
        <v>30</v>
      </c>
      <c r="R35" s="262"/>
      <c r="S35" s="41"/>
      <c r="T35" s="41"/>
      <c r="U35" s="41"/>
    </row>
    <row r="36" spans="1:21" s="73" customFormat="1" ht="21" customHeight="1" x14ac:dyDescent="0.2">
      <c r="A36" s="328" t="s">
        <v>141</v>
      </c>
      <c r="B36" s="332">
        <f t="shared" si="1"/>
        <v>84</v>
      </c>
      <c r="C36" s="350">
        <v>31</v>
      </c>
      <c r="D36" s="351">
        <v>1</v>
      </c>
      <c r="E36" s="351">
        <v>2</v>
      </c>
      <c r="F36" s="351">
        <v>12</v>
      </c>
      <c r="G36" s="352">
        <v>38</v>
      </c>
      <c r="H36" s="332">
        <f t="shared" si="2"/>
        <v>21</v>
      </c>
      <c r="I36" s="338">
        <v>5</v>
      </c>
      <c r="J36" s="339">
        <v>16</v>
      </c>
      <c r="K36" s="332">
        <f t="shared" si="3"/>
        <v>8</v>
      </c>
      <c r="L36" s="338">
        <v>4</v>
      </c>
      <c r="M36" s="547">
        <v>4</v>
      </c>
      <c r="N36" s="541">
        <v>0</v>
      </c>
      <c r="O36" s="332">
        <v>1</v>
      </c>
      <c r="P36" s="332">
        <v>1</v>
      </c>
      <c r="Q36" s="333">
        <f t="shared" si="0"/>
        <v>115</v>
      </c>
      <c r="R36" s="262"/>
      <c r="S36" s="41"/>
      <c r="T36" s="41"/>
      <c r="U36" s="41"/>
    </row>
    <row r="37" spans="1:21" s="73" customFormat="1" ht="21" customHeight="1" x14ac:dyDescent="0.2">
      <c r="A37" s="328" t="s">
        <v>142</v>
      </c>
      <c r="B37" s="332">
        <f t="shared" si="1"/>
        <v>128</v>
      </c>
      <c r="C37" s="350">
        <v>44</v>
      </c>
      <c r="D37" s="351">
        <v>4</v>
      </c>
      <c r="E37" s="351">
        <v>2</v>
      </c>
      <c r="F37" s="351">
        <v>20</v>
      </c>
      <c r="G37" s="352">
        <v>58</v>
      </c>
      <c r="H37" s="332">
        <f t="shared" si="2"/>
        <v>52</v>
      </c>
      <c r="I37" s="338">
        <v>24</v>
      </c>
      <c r="J37" s="339">
        <v>28</v>
      </c>
      <c r="K37" s="332">
        <f t="shared" si="3"/>
        <v>21</v>
      </c>
      <c r="L37" s="338">
        <v>9</v>
      </c>
      <c r="M37" s="547">
        <v>12</v>
      </c>
      <c r="N37" s="541">
        <v>0</v>
      </c>
      <c r="O37" s="332">
        <v>0</v>
      </c>
      <c r="P37" s="332">
        <v>3</v>
      </c>
      <c r="Q37" s="333">
        <f t="shared" si="0"/>
        <v>204</v>
      </c>
      <c r="R37" s="262"/>
      <c r="S37" s="41"/>
      <c r="T37" s="41"/>
      <c r="U37" s="41"/>
    </row>
    <row r="38" spans="1:21" s="73" customFormat="1" ht="21" customHeight="1" x14ac:dyDescent="0.2">
      <c r="A38" s="328" t="s">
        <v>143</v>
      </c>
      <c r="B38" s="332">
        <f t="shared" si="1"/>
        <v>169</v>
      </c>
      <c r="C38" s="350">
        <v>53</v>
      </c>
      <c r="D38" s="351">
        <v>0</v>
      </c>
      <c r="E38" s="351">
        <v>10</v>
      </c>
      <c r="F38" s="351">
        <v>28</v>
      </c>
      <c r="G38" s="352">
        <v>78</v>
      </c>
      <c r="H38" s="332">
        <f t="shared" si="2"/>
        <v>62</v>
      </c>
      <c r="I38" s="338">
        <v>29</v>
      </c>
      <c r="J38" s="339">
        <v>33</v>
      </c>
      <c r="K38" s="332">
        <f t="shared" si="3"/>
        <v>24</v>
      </c>
      <c r="L38" s="338">
        <v>12</v>
      </c>
      <c r="M38" s="547">
        <v>12</v>
      </c>
      <c r="N38" s="541">
        <v>0</v>
      </c>
      <c r="O38" s="332">
        <v>2</v>
      </c>
      <c r="P38" s="332">
        <v>6</v>
      </c>
      <c r="Q38" s="333">
        <f t="shared" si="0"/>
        <v>263</v>
      </c>
      <c r="R38" s="262"/>
      <c r="S38" s="41"/>
      <c r="T38" s="41"/>
      <c r="U38" s="41"/>
    </row>
    <row r="39" spans="1:21" s="73" customFormat="1" ht="21" customHeight="1" x14ac:dyDescent="0.2">
      <c r="A39" s="328" t="s">
        <v>144</v>
      </c>
      <c r="B39" s="332">
        <f t="shared" si="1"/>
        <v>123</v>
      </c>
      <c r="C39" s="350">
        <v>29</v>
      </c>
      <c r="D39" s="351">
        <v>2</v>
      </c>
      <c r="E39" s="351">
        <v>5</v>
      </c>
      <c r="F39" s="351">
        <v>24</v>
      </c>
      <c r="G39" s="352">
        <v>63</v>
      </c>
      <c r="H39" s="332">
        <f t="shared" si="2"/>
        <v>49</v>
      </c>
      <c r="I39" s="338">
        <v>20</v>
      </c>
      <c r="J39" s="339">
        <v>29</v>
      </c>
      <c r="K39" s="332">
        <f t="shared" si="3"/>
        <v>28</v>
      </c>
      <c r="L39" s="338">
        <v>14</v>
      </c>
      <c r="M39" s="547">
        <v>14</v>
      </c>
      <c r="N39" s="541">
        <v>0</v>
      </c>
      <c r="O39" s="332">
        <v>4</v>
      </c>
      <c r="P39" s="332">
        <v>5</v>
      </c>
      <c r="Q39" s="333">
        <f t="shared" si="0"/>
        <v>209</v>
      </c>
      <c r="R39" s="262"/>
      <c r="S39" s="41"/>
      <c r="T39" s="41"/>
      <c r="U39" s="41"/>
    </row>
    <row r="40" spans="1:21" s="73" customFormat="1" ht="21" customHeight="1" x14ac:dyDescent="0.2">
      <c r="A40" s="328" t="s">
        <v>145</v>
      </c>
      <c r="B40" s="332">
        <f t="shared" si="1"/>
        <v>14</v>
      </c>
      <c r="C40" s="350">
        <v>3</v>
      </c>
      <c r="D40" s="351">
        <v>0</v>
      </c>
      <c r="E40" s="351">
        <v>1</v>
      </c>
      <c r="F40" s="351">
        <v>2</v>
      </c>
      <c r="G40" s="352">
        <v>8</v>
      </c>
      <c r="H40" s="332">
        <f t="shared" si="2"/>
        <v>4</v>
      </c>
      <c r="I40" s="335">
        <v>0</v>
      </c>
      <c r="J40" s="339">
        <v>4</v>
      </c>
      <c r="K40" s="332">
        <f t="shared" si="3"/>
        <v>2</v>
      </c>
      <c r="L40" s="335">
        <v>0</v>
      </c>
      <c r="M40" s="547">
        <v>2</v>
      </c>
      <c r="N40" s="543">
        <v>0</v>
      </c>
      <c r="O40" s="332">
        <v>0</v>
      </c>
      <c r="P40" s="332">
        <v>0</v>
      </c>
      <c r="Q40" s="333">
        <f t="shared" si="0"/>
        <v>20</v>
      </c>
      <c r="R40" s="262"/>
      <c r="S40" s="41"/>
      <c r="T40" s="41"/>
      <c r="U40" s="41"/>
    </row>
    <row r="41" spans="1:21" s="73" customFormat="1" ht="21" customHeight="1" x14ac:dyDescent="0.2">
      <c r="A41" s="328" t="s">
        <v>146</v>
      </c>
      <c r="B41" s="332">
        <f t="shared" si="1"/>
        <v>58</v>
      </c>
      <c r="C41" s="350">
        <v>18</v>
      </c>
      <c r="D41" s="351">
        <v>1</v>
      </c>
      <c r="E41" s="351">
        <v>4</v>
      </c>
      <c r="F41" s="351">
        <v>12</v>
      </c>
      <c r="G41" s="352">
        <v>23</v>
      </c>
      <c r="H41" s="332">
        <f t="shared" si="2"/>
        <v>32</v>
      </c>
      <c r="I41" s="338">
        <v>18</v>
      </c>
      <c r="J41" s="339">
        <v>14</v>
      </c>
      <c r="K41" s="332">
        <f t="shared" si="3"/>
        <v>8</v>
      </c>
      <c r="L41" s="338">
        <v>6</v>
      </c>
      <c r="M41" s="547">
        <v>2</v>
      </c>
      <c r="N41" s="541">
        <v>0</v>
      </c>
      <c r="O41" s="332">
        <v>0</v>
      </c>
      <c r="P41" s="332">
        <v>0</v>
      </c>
      <c r="Q41" s="333">
        <f t="shared" si="0"/>
        <v>98</v>
      </c>
      <c r="R41" s="262"/>
      <c r="S41" s="41"/>
      <c r="T41" s="41"/>
      <c r="U41" s="41"/>
    </row>
    <row r="42" spans="1:21" s="73" customFormat="1" ht="21" customHeight="1" x14ac:dyDescent="0.2">
      <c r="A42" s="328" t="s">
        <v>147</v>
      </c>
      <c r="B42" s="332">
        <f t="shared" si="1"/>
        <v>93</v>
      </c>
      <c r="C42" s="350">
        <v>25</v>
      </c>
      <c r="D42" s="351">
        <v>0</v>
      </c>
      <c r="E42" s="351">
        <v>6</v>
      </c>
      <c r="F42" s="351">
        <v>14</v>
      </c>
      <c r="G42" s="352">
        <v>48</v>
      </c>
      <c r="H42" s="332">
        <f t="shared" si="2"/>
        <v>59</v>
      </c>
      <c r="I42" s="338">
        <v>29</v>
      </c>
      <c r="J42" s="339">
        <v>30</v>
      </c>
      <c r="K42" s="332">
        <f t="shared" si="3"/>
        <v>24</v>
      </c>
      <c r="L42" s="338">
        <v>10</v>
      </c>
      <c r="M42" s="547">
        <v>14</v>
      </c>
      <c r="N42" s="541">
        <v>0</v>
      </c>
      <c r="O42" s="332">
        <v>0</v>
      </c>
      <c r="P42" s="332">
        <v>4</v>
      </c>
      <c r="Q42" s="333">
        <f t="shared" si="0"/>
        <v>180</v>
      </c>
      <c r="R42" s="262"/>
      <c r="S42" s="41"/>
      <c r="T42" s="41"/>
      <c r="U42" s="41"/>
    </row>
    <row r="43" spans="1:21" s="73" customFormat="1" ht="21" customHeight="1" x14ac:dyDescent="0.2">
      <c r="A43" s="328" t="s">
        <v>148</v>
      </c>
      <c r="B43" s="332">
        <f t="shared" si="1"/>
        <v>74</v>
      </c>
      <c r="C43" s="350">
        <v>23</v>
      </c>
      <c r="D43" s="351">
        <v>2</v>
      </c>
      <c r="E43" s="351">
        <v>0</v>
      </c>
      <c r="F43" s="351">
        <v>11</v>
      </c>
      <c r="G43" s="352">
        <v>38</v>
      </c>
      <c r="H43" s="332">
        <f t="shared" si="2"/>
        <v>25</v>
      </c>
      <c r="I43" s="338">
        <v>8</v>
      </c>
      <c r="J43" s="339">
        <v>17</v>
      </c>
      <c r="K43" s="332">
        <f t="shared" si="3"/>
        <v>16</v>
      </c>
      <c r="L43" s="338">
        <v>4</v>
      </c>
      <c r="M43" s="547">
        <v>12</v>
      </c>
      <c r="N43" s="541">
        <v>0</v>
      </c>
      <c r="O43" s="332">
        <v>1</v>
      </c>
      <c r="P43" s="332">
        <v>2</v>
      </c>
      <c r="Q43" s="333">
        <f t="shared" si="0"/>
        <v>118</v>
      </c>
      <c r="R43" s="262"/>
      <c r="S43" s="41"/>
      <c r="T43" s="41"/>
      <c r="U43" s="41"/>
    </row>
    <row r="44" spans="1:21" s="73" customFormat="1" ht="21" customHeight="1" x14ac:dyDescent="0.2">
      <c r="A44" s="328" t="s">
        <v>149</v>
      </c>
      <c r="B44" s="332">
        <f t="shared" si="1"/>
        <v>152</v>
      </c>
      <c r="C44" s="350">
        <v>37</v>
      </c>
      <c r="D44" s="351">
        <v>0</v>
      </c>
      <c r="E44" s="351">
        <v>7</v>
      </c>
      <c r="F44" s="351">
        <v>39</v>
      </c>
      <c r="G44" s="352">
        <v>69</v>
      </c>
      <c r="H44" s="332">
        <f t="shared" si="2"/>
        <v>90</v>
      </c>
      <c r="I44" s="338">
        <v>31</v>
      </c>
      <c r="J44" s="339">
        <v>59</v>
      </c>
      <c r="K44" s="332">
        <f t="shared" si="3"/>
        <v>39</v>
      </c>
      <c r="L44" s="338">
        <v>15</v>
      </c>
      <c r="M44" s="547">
        <v>24</v>
      </c>
      <c r="N44" s="541">
        <v>0</v>
      </c>
      <c r="O44" s="332">
        <v>1</v>
      </c>
      <c r="P44" s="332">
        <v>2</v>
      </c>
      <c r="Q44" s="333">
        <f t="shared" si="0"/>
        <v>284</v>
      </c>
      <c r="R44" s="262"/>
      <c r="S44" s="41"/>
      <c r="T44" s="41"/>
      <c r="U44" s="41"/>
    </row>
    <row r="45" spans="1:21" s="73" customFormat="1" ht="21" customHeight="1" x14ac:dyDescent="0.2">
      <c r="A45" s="328" t="s">
        <v>150</v>
      </c>
      <c r="B45" s="332">
        <f t="shared" si="1"/>
        <v>9</v>
      </c>
      <c r="C45" s="350">
        <v>1</v>
      </c>
      <c r="D45" s="351">
        <v>0</v>
      </c>
      <c r="E45" s="351">
        <v>1</v>
      </c>
      <c r="F45" s="351">
        <v>1</v>
      </c>
      <c r="G45" s="352">
        <v>6</v>
      </c>
      <c r="H45" s="332">
        <f t="shared" si="2"/>
        <v>2</v>
      </c>
      <c r="I45" s="335">
        <v>0</v>
      </c>
      <c r="J45" s="339">
        <v>2</v>
      </c>
      <c r="K45" s="332">
        <f t="shared" si="3"/>
        <v>0</v>
      </c>
      <c r="L45" s="335">
        <v>0</v>
      </c>
      <c r="M45" s="550">
        <v>0</v>
      </c>
      <c r="N45" s="543">
        <v>0</v>
      </c>
      <c r="O45" s="332">
        <v>0</v>
      </c>
      <c r="P45" s="332">
        <v>0</v>
      </c>
      <c r="Q45" s="333">
        <f t="shared" si="0"/>
        <v>11</v>
      </c>
      <c r="R45" s="262"/>
      <c r="S45" s="41"/>
      <c r="T45" s="41"/>
      <c r="U45" s="41"/>
    </row>
    <row r="46" spans="1:21" ht="21" customHeight="1" x14ac:dyDescent="0.2">
      <c r="A46" s="328" t="s">
        <v>151</v>
      </c>
      <c r="B46" s="332">
        <f t="shared" si="1"/>
        <v>77</v>
      </c>
      <c r="C46" s="350">
        <v>23</v>
      </c>
      <c r="D46" s="351">
        <v>1</v>
      </c>
      <c r="E46" s="351">
        <v>1</v>
      </c>
      <c r="F46" s="351">
        <v>18</v>
      </c>
      <c r="G46" s="352">
        <v>34</v>
      </c>
      <c r="H46" s="332">
        <f t="shared" si="2"/>
        <v>21</v>
      </c>
      <c r="I46" s="338">
        <v>3</v>
      </c>
      <c r="J46" s="339">
        <v>18</v>
      </c>
      <c r="K46" s="332">
        <f t="shared" si="3"/>
        <v>7</v>
      </c>
      <c r="L46" s="338">
        <v>3</v>
      </c>
      <c r="M46" s="547">
        <v>4</v>
      </c>
      <c r="N46" s="541">
        <v>0</v>
      </c>
      <c r="O46" s="332">
        <v>0</v>
      </c>
      <c r="P46" s="332">
        <v>2</v>
      </c>
      <c r="Q46" s="333">
        <f t="shared" si="0"/>
        <v>107</v>
      </c>
      <c r="R46" s="262"/>
    </row>
    <row r="47" spans="1:21" ht="21" customHeight="1" x14ac:dyDescent="0.2">
      <c r="A47" s="328" t="s">
        <v>152</v>
      </c>
      <c r="B47" s="332">
        <f t="shared" si="1"/>
        <v>182</v>
      </c>
      <c r="C47" s="350">
        <v>55</v>
      </c>
      <c r="D47" s="351">
        <v>2</v>
      </c>
      <c r="E47" s="351">
        <v>7</v>
      </c>
      <c r="F47" s="351">
        <v>34</v>
      </c>
      <c r="G47" s="352">
        <v>84</v>
      </c>
      <c r="H47" s="332">
        <f t="shared" si="2"/>
        <v>62</v>
      </c>
      <c r="I47" s="338">
        <v>31</v>
      </c>
      <c r="J47" s="339">
        <v>31</v>
      </c>
      <c r="K47" s="332">
        <f t="shared" si="3"/>
        <v>27</v>
      </c>
      <c r="L47" s="338">
        <v>11</v>
      </c>
      <c r="M47" s="547">
        <v>16</v>
      </c>
      <c r="N47" s="541">
        <v>0</v>
      </c>
      <c r="O47" s="332">
        <v>2</v>
      </c>
      <c r="P47" s="332">
        <v>5</v>
      </c>
      <c r="Q47" s="333">
        <f t="shared" si="0"/>
        <v>278</v>
      </c>
      <c r="R47" s="262"/>
    </row>
    <row r="48" spans="1:21" ht="21" customHeight="1" x14ac:dyDescent="0.2">
      <c r="A48" s="328" t="s">
        <v>153</v>
      </c>
      <c r="B48" s="332">
        <f t="shared" si="1"/>
        <v>660</v>
      </c>
      <c r="C48" s="350">
        <v>206</v>
      </c>
      <c r="D48" s="351">
        <v>2</v>
      </c>
      <c r="E48" s="351">
        <v>26</v>
      </c>
      <c r="F48" s="351">
        <v>111</v>
      </c>
      <c r="G48" s="352">
        <v>315</v>
      </c>
      <c r="H48" s="332">
        <f t="shared" si="2"/>
        <v>669</v>
      </c>
      <c r="I48" s="338">
        <v>322</v>
      </c>
      <c r="J48" s="339">
        <v>347</v>
      </c>
      <c r="K48" s="332">
        <f t="shared" si="3"/>
        <v>145</v>
      </c>
      <c r="L48" s="338">
        <v>79</v>
      </c>
      <c r="M48" s="547">
        <v>66</v>
      </c>
      <c r="N48" s="541">
        <v>0</v>
      </c>
      <c r="O48" s="332">
        <v>5</v>
      </c>
      <c r="P48" s="332">
        <v>18</v>
      </c>
      <c r="Q48" s="333">
        <f t="shared" si="0"/>
        <v>1497</v>
      </c>
      <c r="R48" s="262"/>
    </row>
    <row r="49" spans="1:18" ht="21" customHeight="1" x14ac:dyDescent="0.2">
      <c r="A49" s="328" t="s">
        <v>154</v>
      </c>
      <c r="B49" s="332">
        <f t="shared" si="1"/>
        <v>109</v>
      </c>
      <c r="C49" s="350">
        <v>37</v>
      </c>
      <c r="D49" s="351">
        <v>2</v>
      </c>
      <c r="E49" s="351">
        <v>11</v>
      </c>
      <c r="F49" s="351">
        <v>17</v>
      </c>
      <c r="G49" s="352">
        <v>42</v>
      </c>
      <c r="H49" s="332">
        <f t="shared" si="2"/>
        <v>67</v>
      </c>
      <c r="I49" s="338">
        <v>27</v>
      </c>
      <c r="J49" s="339">
        <v>40</v>
      </c>
      <c r="K49" s="332">
        <f t="shared" si="3"/>
        <v>22</v>
      </c>
      <c r="L49" s="338">
        <v>13</v>
      </c>
      <c r="M49" s="547">
        <v>9</v>
      </c>
      <c r="N49" s="541">
        <v>0</v>
      </c>
      <c r="O49" s="332">
        <v>1</v>
      </c>
      <c r="P49" s="332">
        <v>1</v>
      </c>
      <c r="Q49" s="333">
        <f t="shared" si="0"/>
        <v>200</v>
      </c>
      <c r="R49" s="262"/>
    </row>
    <row r="50" spans="1:18" ht="21" customHeight="1" x14ac:dyDescent="0.2">
      <c r="A50" s="328" t="s">
        <v>155</v>
      </c>
      <c r="B50" s="332">
        <f t="shared" si="1"/>
        <v>161</v>
      </c>
      <c r="C50" s="350">
        <v>46</v>
      </c>
      <c r="D50" s="351">
        <v>4</v>
      </c>
      <c r="E50" s="351">
        <v>0</v>
      </c>
      <c r="F50" s="351">
        <v>32</v>
      </c>
      <c r="G50" s="352">
        <v>79</v>
      </c>
      <c r="H50" s="332">
        <f t="shared" si="2"/>
        <v>82</v>
      </c>
      <c r="I50" s="338">
        <v>28</v>
      </c>
      <c r="J50" s="339">
        <v>54</v>
      </c>
      <c r="K50" s="332">
        <f t="shared" si="3"/>
        <v>40</v>
      </c>
      <c r="L50" s="338">
        <v>23</v>
      </c>
      <c r="M50" s="547">
        <v>17</v>
      </c>
      <c r="N50" s="541">
        <v>0</v>
      </c>
      <c r="O50" s="332">
        <v>1</v>
      </c>
      <c r="P50" s="332">
        <v>0</v>
      </c>
      <c r="Q50" s="333">
        <f t="shared" si="0"/>
        <v>284</v>
      </c>
      <c r="R50" s="262"/>
    </row>
    <row r="51" spans="1:18" ht="21" customHeight="1" x14ac:dyDescent="0.2">
      <c r="A51" s="328" t="s">
        <v>156</v>
      </c>
      <c r="B51" s="332">
        <f t="shared" si="1"/>
        <v>1655</v>
      </c>
      <c r="C51" s="350">
        <v>480</v>
      </c>
      <c r="D51" s="351">
        <v>19</v>
      </c>
      <c r="E51" s="351">
        <v>42</v>
      </c>
      <c r="F51" s="351">
        <v>290</v>
      </c>
      <c r="G51" s="352">
        <v>824</v>
      </c>
      <c r="H51" s="332">
        <f t="shared" si="2"/>
        <v>831</v>
      </c>
      <c r="I51" s="338">
        <v>293</v>
      </c>
      <c r="J51" s="339">
        <v>538</v>
      </c>
      <c r="K51" s="332">
        <f t="shared" si="3"/>
        <v>379</v>
      </c>
      <c r="L51" s="338">
        <v>197</v>
      </c>
      <c r="M51" s="547">
        <v>182</v>
      </c>
      <c r="N51" s="541">
        <v>0</v>
      </c>
      <c r="O51" s="332">
        <v>11</v>
      </c>
      <c r="P51" s="332">
        <v>58</v>
      </c>
      <c r="Q51" s="333">
        <f t="shared" si="0"/>
        <v>2934</v>
      </c>
      <c r="R51" s="262"/>
    </row>
    <row r="52" spans="1:18" ht="21" customHeight="1" x14ac:dyDescent="0.2">
      <c r="A52" s="328" t="s">
        <v>157</v>
      </c>
      <c r="B52" s="332">
        <f t="shared" si="1"/>
        <v>323</v>
      </c>
      <c r="C52" s="350">
        <v>98</v>
      </c>
      <c r="D52" s="351">
        <v>1</v>
      </c>
      <c r="E52" s="351">
        <v>9</v>
      </c>
      <c r="F52" s="351">
        <v>60</v>
      </c>
      <c r="G52" s="352">
        <v>155</v>
      </c>
      <c r="H52" s="332">
        <f t="shared" si="2"/>
        <v>91</v>
      </c>
      <c r="I52" s="338">
        <v>49</v>
      </c>
      <c r="J52" s="339">
        <v>42</v>
      </c>
      <c r="K52" s="332">
        <f t="shared" si="3"/>
        <v>51</v>
      </c>
      <c r="L52" s="338">
        <v>36</v>
      </c>
      <c r="M52" s="547">
        <v>15</v>
      </c>
      <c r="N52" s="541">
        <v>0</v>
      </c>
      <c r="O52" s="332">
        <v>0</v>
      </c>
      <c r="P52" s="332">
        <v>8</v>
      </c>
      <c r="Q52" s="333">
        <f t="shared" si="0"/>
        <v>473</v>
      </c>
      <c r="R52" s="262"/>
    </row>
    <row r="53" spans="1:18" ht="21" customHeight="1" x14ac:dyDescent="0.2">
      <c r="A53" s="328" t="s">
        <v>158</v>
      </c>
      <c r="B53" s="332">
        <f t="shared" si="1"/>
        <v>38</v>
      </c>
      <c r="C53" s="350">
        <v>8</v>
      </c>
      <c r="D53" s="351">
        <v>1</v>
      </c>
      <c r="E53" s="351">
        <v>1</v>
      </c>
      <c r="F53" s="351">
        <v>6</v>
      </c>
      <c r="G53" s="352">
        <v>22</v>
      </c>
      <c r="H53" s="332">
        <f t="shared" si="2"/>
        <v>11</v>
      </c>
      <c r="I53" s="338">
        <v>5</v>
      </c>
      <c r="J53" s="339">
        <v>6</v>
      </c>
      <c r="K53" s="332">
        <f t="shared" si="3"/>
        <v>3</v>
      </c>
      <c r="L53" s="338">
        <v>1</v>
      </c>
      <c r="M53" s="547">
        <v>2</v>
      </c>
      <c r="N53" s="541">
        <v>0</v>
      </c>
      <c r="O53" s="332">
        <v>2</v>
      </c>
      <c r="P53" s="332">
        <v>1</v>
      </c>
      <c r="Q53" s="333">
        <f t="shared" si="0"/>
        <v>55</v>
      </c>
      <c r="R53" s="262"/>
    </row>
    <row r="54" spans="1:18" ht="21" customHeight="1" x14ac:dyDescent="0.2">
      <c r="A54" s="328" t="s">
        <v>159</v>
      </c>
      <c r="B54" s="332">
        <f t="shared" si="1"/>
        <v>1269</v>
      </c>
      <c r="C54" s="350">
        <v>394</v>
      </c>
      <c r="D54" s="351">
        <v>15</v>
      </c>
      <c r="E54" s="351">
        <v>53</v>
      </c>
      <c r="F54" s="351">
        <v>261</v>
      </c>
      <c r="G54" s="352">
        <v>546</v>
      </c>
      <c r="H54" s="332">
        <f t="shared" si="2"/>
        <v>701</v>
      </c>
      <c r="I54" s="338">
        <v>220</v>
      </c>
      <c r="J54" s="339">
        <v>481</v>
      </c>
      <c r="K54" s="332">
        <f t="shared" si="3"/>
        <v>297</v>
      </c>
      <c r="L54" s="338">
        <v>155</v>
      </c>
      <c r="M54" s="547">
        <v>142</v>
      </c>
      <c r="N54" s="541">
        <v>0</v>
      </c>
      <c r="O54" s="332">
        <v>10</v>
      </c>
      <c r="P54" s="332">
        <v>8</v>
      </c>
      <c r="Q54" s="333">
        <f t="shared" si="0"/>
        <v>2285</v>
      </c>
      <c r="R54" s="262"/>
    </row>
    <row r="55" spans="1:18" ht="21" customHeight="1" x14ac:dyDescent="0.2">
      <c r="A55" s="328" t="s">
        <v>160</v>
      </c>
      <c r="B55" s="332">
        <f t="shared" si="1"/>
        <v>215</v>
      </c>
      <c r="C55" s="350">
        <v>54</v>
      </c>
      <c r="D55" s="351">
        <v>2</v>
      </c>
      <c r="E55" s="351">
        <v>9</v>
      </c>
      <c r="F55" s="351">
        <v>38</v>
      </c>
      <c r="G55" s="352">
        <v>112</v>
      </c>
      <c r="H55" s="332">
        <f t="shared" si="2"/>
        <v>99</v>
      </c>
      <c r="I55" s="338">
        <v>50</v>
      </c>
      <c r="J55" s="339">
        <v>49</v>
      </c>
      <c r="K55" s="332">
        <f t="shared" si="3"/>
        <v>50</v>
      </c>
      <c r="L55" s="338">
        <v>25</v>
      </c>
      <c r="M55" s="547">
        <v>25</v>
      </c>
      <c r="N55" s="541">
        <v>0</v>
      </c>
      <c r="O55" s="332">
        <v>2</v>
      </c>
      <c r="P55" s="332">
        <v>10</v>
      </c>
      <c r="Q55" s="333">
        <f t="shared" si="0"/>
        <v>376</v>
      </c>
      <c r="R55" s="262"/>
    </row>
    <row r="56" spans="1:18" ht="21" customHeight="1" x14ac:dyDescent="0.2">
      <c r="A56" s="328" t="s">
        <v>161</v>
      </c>
      <c r="B56" s="332">
        <f t="shared" si="1"/>
        <v>12</v>
      </c>
      <c r="C56" s="350">
        <v>0</v>
      </c>
      <c r="D56" s="351">
        <v>0</v>
      </c>
      <c r="E56" s="351">
        <v>1</v>
      </c>
      <c r="F56" s="351">
        <v>2</v>
      </c>
      <c r="G56" s="352">
        <v>9</v>
      </c>
      <c r="H56" s="332">
        <f t="shared" si="2"/>
        <v>8</v>
      </c>
      <c r="I56" s="338">
        <v>6</v>
      </c>
      <c r="J56" s="339">
        <v>2</v>
      </c>
      <c r="K56" s="332">
        <f t="shared" si="3"/>
        <v>4</v>
      </c>
      <c r="L56" s="338">
        <v>1</v>
      </c>
      <c r="M56" s="547">
        <v>3</v>
      </c>
      <c r="N56" s="541">
        <v>0</v>
      </c>
      <c r="O56" s="332">
        <v>0</v>
      </c>
      <c r="P56" s="332">
        <v>0</v>
      </c>
      <c r="Q56" s="333">
        <f t="shared" si="0"/>
        <v>24</v>
      </c>
      <c r="R56" s="262"/>
    </row>
    <row r="57" spans="1:18" ht="21" customHeight="1" x14ac:dyDescent="0.2">
      <c r="A57" s="328" t="s">
        <v>162</v>
      </c>
      <c r="B57" s="332">
        <f t="shared" si="1"/>
        <v>2432</v>
      </c>
      <c r="C57" s="350">
        <v>719</v>
      </c>
      <c r="D57" s="351">
        <v>34</v>
      </c>
      <c r="E57" s="351">
        <v>141</v>
      </c>
      <c r="F57" s="351">
        <v>456</v>
      </c>
      <c r="G57" s="352">
        <v>1082</v>
      </c>
      <c r="H57" s="332">
        <f t="shared" si="2"/>
        <v>924</v>
      </c>
      <c r="I57" s="338">
        <v>425</v>
      </c>
      <c r="J57" s="339">
        <v>499</v>
      </c>
      <c r="K57" s="332">
        <f t="shared" si="3"/>
        <v>716</v>
      </c>
      <c r="L57" s="338">
        <v>377</v>
      </c>
      <c r="M57" s="547">
        <v>338</v>
      </c>
      <c r="N57" s="541">
        <v>1</v>
      </c>
      <c r="O57" s="332">
        <v>93</v>
      </c>
      <c r="P57" s="332">
        <v>100</v>
      </c>
      <c r="Q57" s="333">
        <f t="shared" si="0"/>
        <v>4265</v>
      </c>
      <c r="R57" s="262"/>
    </row>
    <row r="58" spans="1:18" ht="21" customHeight="1" x14ac:dyDescent="0.2">
      <c r="A58" s="328" t="s">
        <v>163</v>
      </c>
      <c r="B58" s="332">
        <f t="shared" si="1"/>
        <v>111</v>
      </c>
      <c r="C58" s="350">
        <v>36</v>
      </c>
      <c r="D58" s="351">
        <v>1</v>
      </c>
      <c r="E58" s="351">
        <v>9</v>
      </c>
      <c r="F58" s="351">
        <v>24</v>
      </c>
      <c r="G58" s="352">
        <v>41</v>
      </c>
      <c r="H58" s="332">
        <f t="shared" si="2"/>
        <v>68</v>
      </c>
      <c r="I58" s="338">
        <v>27</v>
      </c>
      <c r="J58" s="339">
        <v>41</v>
      </c>
      <c r="K58" s="332">
        <f t="shared" si="3"/>
        <v>20</v>
      </c>
      <c r="L58" s="338">
        <v>9</v>
      </c>
      <c r="M58" s="547">
        <v>11</v>
      </c>
      <c r="N58" s="541">
        <v>0</v>
      </c>
      <c r="O58" s="332">
        <v>1</v>
      </c>
      <c r="P58" s="332">
        <v>4</v>
      </c>
      <c r="Q58" s="333">
        <f t="shared" si="0"/>
        <v>204</v>
      </c>
      <c r="R58" s="262"/>
    </row>
    <row r="59" spans="1:18" ht="21" customHeight="1" x14ac:dyDescent="0.2">
      <c r="A59" s="328" t="s">
        <v>164</v>
      </c>
      <c r="B59" s="332">
        <f t="shared" si="1"/>
        <v>190</v>
      </c>
      <c r="C59" s="350">
        <v>66</v>
      </c>
      <c r="D59" s="351">
        <v>4</v>
      </c>
      <c r="E59" s="351">
        <v>13</v>
      </c>
      <c r="F59" s="351">
        <v>23</v>
      </c>
      <c r="G59" s="352">
        <v>84</v>
      </c>
      <c r="H59" s="332">
        <f t="shared" si="2"/>
        <v>53</v>
      </c>
      <c r="I59" s="338">
        <v>13</v>
      </c>
      <c r="J59" s="339">
        <v>40</v>
      </c>
      <c r="K59" s="332">
        <f t="shared" si="3"/>
        <v>55</v>
      </c>
      <c r="L59" s="338">
        <v>19</v>
      </c>
      <c r="M59" s="547">
        <v>36</v>
      </c>
      <c r="N59" s="541">
        <v>0</v>
      </c>
      <c r="O59" s="332">
        <v>1</v>
      </c>
      <c r="P59" s="332">
        <v>8</v>
      </c>
      <c r="Q59" s="333">
        <f t="shared" si="0"/>
        <v>307</v>
      </c>
      <c r="R59" s="262"/>
    </row>
    <row r="60" spans="1:18" ht="21" customHeight="1" x14ac:dyDescent="0.2">
      <c r="A60" s="328" t="s">
        <v>165</v>
      </c>
      <c r="B60" s="332">
        <f t="shared" si="1"/>
        <v>398</v>
      </c>
      <c r="C60" s="350">
        <v>106</v>
      </c>
      <c r="D60" s="351">
        <v>1</v>
      </c>
      <c r="E60" s="351">
        <v>10</v>
      </c>
      <c r="F60" s="351">
        <v>76</v>
      </c>
      <c r="G60" s="352">
        <v>205</v>
      </c>
      <c r="H60" s="332">
        <f t="shared" si="2"/>
        <v>188</v>
      </c>
      <c r="I60" s="338">
        <v>76</v>
      </c>
      <c r="J60" s="339">
        <v>112</v>
      </c>
      <c r="K60" s="332">
        <f t="shared" si="3"/>
        <v>73</v>
      </c>
      <c r="L60" s="338">
        <v>30</v>
      </c>
      <c r="M60" s="547">
        <v>43</v>
      </c>
      <c r="N60" s="541">
        <v>0</v>
      </c>
      <c r="O60" s="332">
        <v>4</v>
      </c>
      <c r="P60" s="332">
        <v>13</v>
      </c>
      <c r="Q60" s="333">
        <f t="shared" si="0"/>
        <v>676</v>
      </c>
      <c r="R60" s="262"/>
    </row>
    <row r="61" spans="1:18" ht="21" customHeight="1" x14ac:dyDescent="0.2">
      <c r="A61" s="328" t="s">
        <v>350</v>
      </c>
      <c r="B61" s="332">
        <f t="shared" si="1"/>
        <v>92</v>
      </c>
      <c r="C61" s="350">
        <v>54</v>
      </c>
      <c r="D61" s="351">
        <v>1</v>
      </c>
      <c r="E61" s="351">
        <v>1</v>
      </c>
      <c r="F61" s="351">
        <v>8</v>
      </c>
      <c r="G61" s="352">
        <v>28</v>
      </c>
      <c r="H61" s="332">
        <f t="shared" si="2"/>
        <v>76</v>
      </c>
      <c r="I61" s="338">
        <v>19</v>
      </c>
      <c r="J61" s="339">
        <v>57</v>
      </c>
      <c r="K61" s="332">
        <f t="shared" si="3"/>
        <v>11</v>
      </c>
      <c r="L61" s="338">
        <v>5</v>
      </c>
      <c r="M61" s="547">
        <v>6</v>
      </c>
      <c r="N61" s="541">
        <v>0</v>
      </c>
      <c r="O61" s="332">
        <v>0</v>
      </c>
      <c r="P61" s="332">
        <v>1</v>
      </c>
      <c r="Q61" s="333">
        <f t="shared" si="0"/>
        <v>180</v>
      </c>
      <c r="R61" s="262"/>
    </row>
    <row r="62" spans="1:18" ht="21" customHeight="1" x14ac:dyDescent="0.2">
      <c r="A62" s="328" t="s">
        <v>166</v>
      </c>
      <c r="B62" s="332">
        <f t="shared" si="1"/>
        <v>30</v>
      </c>
      <c r="C62" s="350">
        <v>12</v>
      </c>
      <c r="D62" s="351">
        <v>0</v>
      </c>
      <c r="E62" s="351">
        <v>0</v>
      </c>
      <c r="F62" s="351">
        <v>5</v>
      </c>
      <c r="G62" s="352">
        <v>13</v>
      </c>
      <c r="H62" s="332">
        <f t="shared" si="2"/>
        <v>13</v>
      </c>
      <c r="I62" s="338">
        <v>5</v>
      </c>
      <c r="J62" s="339">
        <v>8</v>
      </c>
      <c r="K62" s="332">
        <f t="shared" si="3"/>
        <v>9</v>
      </c>
      <c r="L62" s="338">
        <v>7</v>
      </c>
      <c r="M62" s="547">
        <v>2</v>
      </c>
      <c r="N62" s="541">
        <v>0</v>
      </c>
      <c r="O62" s="332">
        <v>0</v>
      </c>
      <c r="P62" s="332">
        <v>1</v>
      </c>
      <c r="Q62" s="333">
        <f t="shared" si="0"/>
        <v>53</v>
      </c>
      <c r="R62" s="262"/>
    </row>
    <row r="63" spans="1:18" ht="15" customHeight="1" x14ac:dyDescent="0.2">
      <c r="A63" s="328" t="s">
        <v>167</v>
      </c>
      <c r="B63" s="332">
        <f t="shared" si="1"/>
        <v>59</v>
      </c>
      <c r="C63" s="350">
        <v>25</v>
      </c>
      <c r="D63" s="351">
        <v>0</v>
      </c>
      <c r="E63" s="351">
        <v>6</v>
      </c>
      <c r="F63" s="351">
        <v>10</v>
      </c>
      <c r="G63" s="352">
        <v>18</v>
      </c>
      <c r="H63" s="332">
        <f t="shared" si="2"/>
        <v>26</v>
      </c>
      <c r="I63" s="338">
        <v>10</v>
      </c>
      <c r="J63" s="339">
        <v>16</v>
      </c>
      <c r="K63" s="332">
        <f t="shared" si="3"/>
        <v>11</v>
      </c>
      <c r="L63" s="338">
        <v>5</v>
      </c>
      <c r="M63" s="547">
        <v>6</v>
      </c>
      <c r="N63" s="541">
        <v>0</v>
      </c>
      <c r="O63" s="332">
        <v>1</v>
      </c>
      <c r="P63" s="332">
        <v>1</v>
      </c>
      <c r="Q63" s="333">
        <f t="shared" si="0"/>
        <v>98</v>
      </c>
      <c r="R63" s="262"/>
    </row>
    <row r="64" spans="1:18" ht="21" customHeight="1" x14ac:dyDescent="0.2">
      <c r="A64" s="328" t="s">
        <v>168</v>
      </c>
      <c r="B64" s="332">
        <f t="shared" si="1"/>
        <v>5587</v>
      </c>
      <c r="C64" s="350">
        <v>1705</v>
      </c>
      <c r="D64" s="351">
        <v>82</v>
      </c>
      <c r="E64" s="351">
        <v>89</v>
      </c>
      <c r="F64" s="351">
        <v>1200</v>
      </c>
      <c r="G64" s="352">
        <v>2511</v>
      </c>
      <c r="H64" s="332">
        <f t="shared" si="2"/>
        <v>3218</v>
      </c>
      <c r="I64" s="338">
        <v>1005</v>
      </c>
      <c r="J64" s="339">
        <v>2213</v>
      </c>
      <c r="K64" s="332">
        <f t="shared" si="3"/>
        <v>1642</v>
      </c>
      <c r="L64" s="338">
        <v>877</v>
      </c>
      <c r="M64" s="547">
        <v>764</v>
      </c>
      <c r="N64" s="541">
        <v>1</v>
      </c>
      <c r="O64" s="332">
        <v>232</v>
      </c>
      <c r="P64" s="332">
        <v>347</v>
      </c>
      <c r="Q64" s="333">
        <f t="shared" si="0"/>
        <v>11026</v>
      </c>
      <c r="R64" s="262"/>
    </row>
    <row r="65" spans="1:18" ht="18.75" customHeight="1" x14ac:dyDescent="0.2">
      <c r="A65" s="328" t="s">
        <v>169</v>
      </c>
      <c r="B65" s="332">
        <f t="shared" si="1"/>
        <v>144</v>
      </c>
      <c r="C65" s="350">
        <v>41</v>
      </c>
      <c r="D65" s="351">
        <v>1</v>
      </c>
      <c r="E65" s="351">
        <v>4</v>
      </c>
      <c r="F65" s="351">
        <v>32</v>
      </c>
      <c r="G65" s="352">
        <v>66</v>
      </c>
      <c r="H65" s="332">
        <f t="shared" si="2"/>
        <v>89</v>
      </c>
      <c r="I65" s="338">
        <v>28</v>
      </c>
      <c r="J65" s="339">
        <v>61</v>
      </c>
      <c r="K65" s="332">
        <f t="shared" si="3"/>
        <v>38</v>
      </c>
      <c r="L65" s="338">
        <v>10</v>
      </c>
      <c r="M65" s="547">
        <v>28</v>
      </c>
      <c r="N65" s="541">
        <v>0</v>
      </c>
      <c r="O65" s="332">
        <v>2</v>
      </c>
      <c r="P65" s="332">
        <v>0</v>
      </c>
      <c r="Q65" s="333">
        <f t="shared" si="0"/>
        <v>273</v>
      </c>
      <c r="R65" s="262"/>
    </row>
    <row r="66" spans="1:18" ht="21" customHeight="1" x14ac:dyDescent="0.2">
      <c r="A66" s="328" t="s">
        <v>170</v>
      </c>
      <c r="B66" s="332">
        <f t="shared" si="1"/>
        <v>92</v>
      </c>
      <c r="C66" s="350">
        <v>32</v>
      </c>
      <c r="D66" s="351">
        <v>1</v>
      </c>
      <c r="E66" s="351">
        <v>8</v>
      </c>
      <c r="F66" s="351">
        <v>11</v>
      </c>
      <c r="G66" s="352">
        <v>40</v>
      </c>
      <c r="H66" s="332">
        <f t="shared" si="2"/>
        <v>30</v>
      </c>
      <c r="I66" s="338">
        <v>13</v>
      </c>
      <c r="J66" s="339">
        <v>17</v>
      </c>
      <c r="K66" s="332">
        <f t="shared" si="3"/>
        <v>9</v>
      </c>
      <c r="L66" s="338">
        <v>4</v>
      </c>
      <c r="M66" s="547">
        <v>5</v>
      </c>
      <c r="N66" s="541">
        <v>0</v>
      </c>
      <c r="O66" s="332">
        <v>1</v>
      </c>
      <c r="P66" s="332">
        <v>1</v>
      </c>
      <c r="Q66" s="333">
        <f t="shared" si="0"/>
        <v>133</v>
      </c>
      <c r="R66" s="262"/>
    </row>
    <row r="67" spans="1:18" ht="21" customHeight="1" x14ac:dyDescent="0.2">
      <c r="A67" s="328" t="s">
        <v>171</v>
      </c>
      <c r="B67" s="332">
        <f t="shared" si="1"/>
        <v>874</v>
      </c>
      <c r="C67" s="350">
        <v>284</v>
      </c>
      <c r="D67" s="351">
        <v>7</v>
      </c>
      <c r="E67" s="351">
        <v>18</v>
      </c>
      <c r="F67" s="351">
        <v>154</v>
      </c>
      <c r="G67" s="352">
        <v>411</v>
      </c>
      <c r="H67" s="332">
        <f t="shared" si="2"/>
        <v>388</v>
      </c>
      <c r="I67" s="338">
        <v>143</v>
      </c>
      <c r="J67" s="339">
        <v>245</v>
      </c>
      <c r="K67" s="332">
        <f t="shared" si="3"/>
        <v>167</v>
      </c>
      <c r="L67" s="338">
        <v>74</v>
      </c>
      <c r="M67" s="547">
        <v>93</v>
      </c>
      <c r="N67" s="541">
        <v>0</v>
      </c>
      <c r="O67" s="332">
        <v>6</v>
      </c>
      <c r="P67" s="332">
        <v>31</v>
      </c>
      <c r="Q67" s="333">
        <f t="shared" si="0"/>
        <v>1466</v>
      </c>
      <c r="R67" s="262"/>
    </row>
    <row r="68" spans="1:18" ht="21" customHeight="1" x14ac:dyDescent="0.2">
      <c r="A68" s="328" t="s">
        <v>172</v>
      </c>
      <c r="B68" s="332">
        <f t="shared" si="1"/>
        <v>12</v>
      </c>
      <c r="C68" s="350">
        <v>1</v>
      </c>
      <c r="D68" s="351">
        <v>0</v>
      </c>
      <c r="E68" s="351">
        <v>2</v>
      </c>
      <c r="F68" s="351">
        <v>2</v>
      </c>
      <c r="G68" s="352">
        <v>7</v>
      </c>
      <c r="H68" s="332">
        <f t="shared" si="2"/>
        <v>5</v>
      </c>
      <c r="I68" s="338">
        <v>3</v>
      </c>
      <c r="J68" s="339">
        <v>2</v>
      </c>
      <c r="K68" s="332">
        <f t="shared" si="3"/>
        <v>2</v>
      </c>
      <c r="L68" s="338">
        <v>1</v>
      </c>
      <c r="M68" s="547">
        <v>1</v>
      </c>
      <c r="N68" s="541">
        <v>0</v>
      </c>
      <c r="O68" s="332">
        <v>0</v>
      </c>
      <c r="P68" s="332">
        <v>0</v>
      </c>
      <c r="Q68" s="333">
        <f t="shared" si="0"/>
        <v>19</v>
      </c>
      <c r="R68" s="262"/>
    </row>
    <row r="69" spans="1:18" ht="30" customHeight="1" x14ac:dyDescent="0.2">
      <c r="A69" s="328" t="s">
        <v>173</v>
      </c>
      <c r="B69" s="332">
        <f t="shared" si="1"/>
        <v>8</v>
      </c>
      <c r="C69" s="350">
        <v>2</v>
      </c>
      <c r="D69" s="351">
        <v>0</v>
      </c>
      <c r="E69" s="351">
        <v>0</v>
      </c>
      <c r="F69" s="351">
        <v>2</v>
      </c>
      <c r="G69" s="352">
        <v>4</v>
      </c>
      <c r="H69" s="332">
        <f t="shared" si="2"/>
        <v>8</v>
      </c>
      <c r="I69" s="338">
        <v>3</v>
      </c>
      <c r="J69" s="339">
        <v>5</v>
      </c>
      <c r="K69" s="332">
        <f t="shared" si="3"/>
        <v>0</v>
      </c>
      <c r="L69" s="335">
        <v>0</v>
      </c>
      <c r="M69" s="547">
        <v>0</v>
      </c>
      <c r="N69" s="543">
        <v>0</v>
      </c>
      <c r="O69" s="332">
        <v>0</v>
      </c>
      <c r="P69" s="332">
        <v>0</v>
      </c>
      <c r="Q69" s="333">
        <f t="shared" si="0"/>
        <v>16</v>
      </c>
      <c r="R69" s="262"/>
    </row>
    <row r="70" spans="1:18" ht="21" customHeight="1" x14ac:dyDescent="0.2">
      <c r="A70" s="328" t="s">
        <v>174</v>
      </c>
      <c r="B70" s="332">
        <f t="shared" si="1"/>
        <v>5</v>
      </c>
      <c r="C70" s="350">
        <v>3</v>
      </c>
      <c r="D70" s="351">
        <v>0</v>
      </c>
      <c r="E70" s="351">
        <v>0</v>
      </c>
      <c r="F70" s="351">
        <v>2</v>
      </c>
      <c r="G70" s="352">
        <v>0</v>
      </c>
      <c r="H70" s="332">
        <f t="shared" si="2"/>
        <v>1</v>
      </c>
      <c r="I70" s="336">
        <v>0</v>
      </c>
      <c r="J70" s="339">
        <v>1</v>
      </c>
      <c r="K70" s="332">
        <f t="shared" si="3"/>
        <v>4</v>
      </c>
      <c r="L70" s="335">
        <v>0</v>
      </c>
      <c r="M70" s="547">
        <v>4</v>
      </c>
      <c r="N70" s="543">
        <v>0</v>
      </c>
      <c r="O70" s="332">
        <v>0</v>
      </c>
      <c r="P70" s="332">
        <v>0</v>
      </c>
      <c r="Q70" s="333">
        <f t="shared" si="0"/>
        <v>10</v>
      </c>
      <c r="R70" s="262"/>
    </row>
    <row r="71" spans="1:18" ht="21" customHeight="1" x14ac:dyDescent="0.2">
      <c r="A71" s="328" t="s">
        <v>175</v>
      </c>
      <c r="B71" s="332">
        <f t="shared" si="1"/>
        <v>4897</v>
      </c>
      <c r="C71" s="350">
        <v>1384</v>
      </c>
      <c r="D71" s="351">
        <v>49</v>
      </c>
      <c r="E71" s="351">
        <v>417</v>
      </c>
      <c r="F71" s="351">
        <v>966</v>
      </c>
      <c r="G71" s="352">
        <v>2081</v>
      </c>
      <c r="H71" s="332">
        <f t="shared" si="2"/>
        <v>2405</v>
      </c>
      <c r="I71" s="338">
        <v>959</v>
      </c>
      <c r="J71" s="339">
        <v>1446</v>
      </c>
      <c r="K71" s="332">
        <f t="shared" si="3"/>
        <v>1209</v>
      </c>
      <c r="L71" s="338">
        <v>568</v>
      </c>
      <c r="M71" s="547">
        <v>641</v>
      </c>
      <c r="N71" s="541">
        <v>0</v>
      </c>
      <c r="O71" s="332">
        <v>54</v>
      </c>
      <c r="P71" s="332">
        <v>234</v>
      </c>
      <c r="Q71" s="333">
        <f t="shared" ref="Q71:Q134" si="4">B71+H71+K71+O71+P71</f>
        <v>8799</v>
      </c>
      <c r="R71" s="262"/>
    </row>
    <row r="72" spans="1:18" ht="21" customHeight="1" x14ac:dyDescent="0.2">
      <c r="A72" s="328" t="s">
        <v>176</v>
      </c>
      <c r="B72" s="332">
        <f t="shared" ref="B72:B135" si="5">SUM(C72:G72)</f>
        <v>221</v>
      </c>
      <c r="C72" s="350">
        <v>62</v>
      </c>
      <c r="D72" s="351">
        <v>1</v>
      </c>
      <c r="E72" s="351">
        <v>17</v>
      </c>
      <c r="F72" s="351">
        <v>40</v>
      </c>
      <c r="G72" s="352">
        <v>101</v>
      </c>
      <c r="H72" s="332">
        <f t="shared" ref="H72:H135" si="6">I72+J72</f>
        <v>99</v>
      </c>
      <c r="I72" s="338">
        <v>38</v>
      </c>
      <c r="J72" s="339">
        <v>61</v>
      </c>
      <c r="K72" s="332">
        <f t="shared" ref="K72:K135" si="7">L72+M72+N72</f>
        <v>52</v>
      </c>
      <c r="L72" s="338">
        <v>27</v>
      </c>
      <c r="M72" s="547">
        <v>25</v>
      </c>
      <c r="N72" s="541">
        <v>0</v>
      </c>
      <c r="O72" s="332">
        <v>4</v>
      </c>
      <c r="P72" s="332">
        <v>7</v>
      </c>
      <c r="Q72" s="333">
        <f t="shared" si="4"/>
        <v>383</v>
      </c>
      <c r="R72" s="262"/>
    </row>
    <row r="73" spans="1:18" ht="21" customHeight="1" x14ac:dyDescent="0.2">
      <c r="A73" s="328" t="s">
        <v>177</v>
      </c>
      <c r="B73" s="332">
        <f t="shared" si="5"/>
        <v>124</v>
      </c>
      <c r="C73" s="350">
        <v>41</v>
      </c>
      <c r="D73" s="351">
        <v>0</v>
      </c>
      <c r="E73" s="351">
        <v>5</v>
      </c>
      <c r="F73" s="351">
        <v>30</v>
      </c>
      <c r="G73" s="352">
        <v>48</v>
      </c>
      <c r="H73" s="332">
        <f t="shared" si="6"/>
        <v>74</v>
      </c>
      <c r="I73" s="338">
        <v>22</v>
      </c>
      <c r="J73" s="339">
        <v>52</v>
      </c>
      <c r="K73" s="332">
        <f t="shared" si="7"/>
        <v>28</v>
      </c>
      <c r="L73" s="338">
        <v>9</v>
      </c>
      <c r="M73" s="547">
        <v>19</v>
      </c>
      <c r="N73" s="541">
        <v>0</v>
      </c>
      <c r="O73" s="332">
        <v>3</v>
      </c>
      <c r="P73" s="332">
        <v>0</v>
      </c>
      <c r="Q73" s="333">
        <f t="shared" si="4"/>
        <v>229</v>
      </c>
      <c r="R73" s="262"/>
    </row>
    <row r="74" spans="1:18" ht="21" customHeight="1" x14ac:dyDescent="0.2">
      <c r="A74" s="328" t="s">
        <v>178</v>
      </c>
      <c r="B74" s="332">
        <f t="shared" si="5"/>
        <v>559</v>
      </c>
      <c r="C74" s="350">
        <v>146</v>
      </c>
      <c r="D74" s="351">
        <v>3</v>
      </c>
      <c r="E74" s="351">
        <v>24</v>
      </c>
      <c r="F74" s="351">
        <v>103</v>
      </c>
      <c r="G74" s="352">
        <v>283</v>
      </c>
      <c r="H74" s="332">
        <f t="shared" si="6"/>
        <v>205</v>
      </c>
      <c r="I74" s="338">
        <v>55</v>
      </c>
      <c r="J74" s="339">
        <v>150</v>
      </c>
      <c r="K74" s="332">
        <f t="shared" si="7"/>
        <v>113</v>
      </c>
      <c r="L74" s="338">
        <v>51</v>
      </c>
      <c r="M74" s="547">
        <v>62</v>
      </c>
      <c r="N74" s="541">
        <v>0</v>
      </c>
      <c r="O74" s="332">
        <v>2</v>
      </c>
      <c r="P74" s="332">
        <v>13</v>
      </c>
      <c r="Q74" s="333">
        <f t="shared" si="4"/>
        <v>892</v>
      </c>
      <c r="R74" s="262"/>
    </row>
    <row r="75" spans="1:18" ht="21" customHeight="1" x14ac:dyDescent="0.2">
      <c r="A75" s="328" t="s">
        <v>179</v>
      </c>
      <c r="B75" s="332">
        <f t="shared" si="5"/>
        <v>1</v>
      </c>
      <c r="C75" s="350">
        <v>0</v>
      </c>
      <c r="D75" s="351">
        <v>0</v>
      </c>
      <c r="E75" s="351">
        <v>0</v>
      </c>
      <c r="F75" s="351">
        <v>0</v>
      </c>
      <c r="G75" s="352">
        <v>1</v>
      </c>
      <c r="H75" s="332">
        <f t="shared" si="6"/>
        <v>0</v>
      </c>
      <c r="I75" s="336">
        <v>0</v>
      </c>
      <c r="J75" s="334">
        <v>0</v>
      </c>
      <c r="K75" s="332">
        <f t="shared" si="7"/>
        <v>0</v>
      </c>
      <c r="L75" s="335">
        <v>0</v>
      </c>
      <c r="M75" s="550">
        <v>0</v>
      </c>
      <c r="N75" s="543">
        <v>0</v>
      </c>
      <c r="O75" s="332">
        <v>0</v>
      </c>
      <c r="P75" s="332">
        <v>0</v>
      </c>
      <c r="Q75" s="333">
        <f t="shared" si="4"/>
        <v>1</v>
      </c>
      <c r="R75" s="262"/>
    </row>
    <row r="76" spans="1:18" ht="21" customHeight="1" x14ac:dyDescent="0.2">
      <c r="A76" s="328" t="s">
        <v>180</v>
      </c>
      <c r="B76" s="332">
        <f t="shared" si="5"/>
        <v>1</v>
      </c>
      <c r="C76" s="350">
        <v>1</v>
      </c>
      <c r="D76" s="351">
        <v>0</v>
      </c>
      <c r="E76" s="351">
        <v>0</v>
      </c>
      <c r="F76" s="351">
        <v>0</v>
      </c>
      <c r="G76" s="352">
        <v>0</v>
      </c>
      <c r="H76" s="332">
        <f t="shared" si="6"/>
        <v>3</v>
      </c>
      <c r="I76" s="338">
        <v>3</v>
      </c>
      <c r="J76" s="337">
        <v>0</v>
      </c>
      <c r="K76" s="332">
        <f t="shared" si="7"/>
        <v>0</v>
      </c>
      <c r="L76" s="335">
        <v>0</v>
      </c>
      <c r="M76" s="550">
        <v>0</v>
      </c>
      <c r="N76" s="543">
        <v>0</v>
      </c>
      <c r="O76" s="332">
        <v>0</v>
      </c>
      <c r="P76" s="332">
        <v>0</v>
      </c>
      <c r="Q76" s="333">
        <f t="shared" si="4"/>
        <v>4</v>
      </c>
      <c r="R76" s="262"/>
    </row>
    <row r="77" spans="1:18" ht="21" customHeight="1" x14ac:dyDescent="0.2">
      <c r="A77" s="328" t="s">
        <v>181</v>
      </c>
      <c r="B77" s="332">
        <f t="shared" si="5"/>
        <v>2</v>
      </c>
      <c r="C77" s="350">
        <v>0</v>
      </c>
      <c r="D77" s="351">
        <v>0</v>
      </c>
      <c r="E77" s="351">
        <v>0</v>
      </c>
      <c r="F77" s="351">
        <v>0</v>
      </c>
      <c r="G77" s="352">
        <v>2</v>
      </c>
      <c r="H77" s="332">
        <f t="shared" si="6"/>
        <v>2</v>
      </c>
      <c r="I77" s="336">
        <v>1</v>
      </c>
      <c r="J77" s="339">
        <v>1</v>
      </c>
      <c r="K77" s="332">
        <f t="shared" si="7"/>
        <v>0</v>
      </c>
      <c r="L77" s="335">
        <v>0</v>
      </c>
      <c r="M77" s="548">
        <v>0</v>
      </c>
      <c r="N77" s="543">
        <v>0</v>
      </c>
      <c r="O77" s="332">
        <v>0</v>
      </c>
      <c r="P77" s="332">
        <v>0</v>
      </c>
      <c r="Q77" s="333">
        <f t="shared" si="4"/>
        <v>4</v>
      </c>
      <c r="R77" s="262"/>
    </row>
    <row r="78" spans="1:18" ht="21" customHeight="1" x14ac:dyDescent="0.2">
      <c r="A78" s="328" t="s">
        <v>182</v>
      </c>
      <c r="B78" s="332">
        <f t="shared" si="5"/>
        <v>182</v>
      </c>
      <c r="C78" s="350">
        <v>56</v>
      </c>
      <c r="D78" s="351">
        <v>2</v>
      </c>
      <c r="E78" s="351">
        <v>9</v>
      </c>
      <c r="F78" s="351">
        <v>46</v>
      </c>
      <c r="G78" s="352">
        <v>69</v>
      </c>
      <c r="H78" s="332">
        <f t="shared" si="6"/>
        <v>92</v>
      </c>
      <c r="I78" s="338">
        <v>40</v>
      </c>
      <c r="J78" s="339">
        <v>52</v>
      </c>
      <c r="K78" s="332">
        <f t="shared" si="7"/>
        <v>33</v>
      </c>
      <c r="L78" s="338">
        <v>18</v>
      </c>
      <c r="M78" s="547">
        <v>15</v>
      </c>
      <c r="N78" s="541">
        <v>0</v>
      </c>
      <c r="O78" s="332">
        <v>0</v>
      </c>
      <c r="P78" s="332">
        <v>1</v>
      </c>
      <c r="Q78" s="333">
        <f t="shared" si="4"/>
        <v>308</v>
      </c>
      <c r="R78" s="262"/>
    </row>
    <row r="79" spans="1:18" ht="21" customHeight="1" x14ac:dyDescent="0.2">
      <c r="A79" s="328" t="s">
        <v>183</v>
      </c>
      <c r="B79" s="332">
        <f t="shared" si="5"/>
        <v>519</v>
      </c>
      <c r="C79" s="350">
        <v>158</v>
      </c>
      <c r="D79" s="351">
        <v>3</v>
      </c>
      <c r="E79" s="351">
        <v>29</v>
      </c>
      <c r="F79" s="351">
        <v>96</v>
      </c>
      <c r="G79" s="352">
        <v>233</v>
      </c>
      <c r="H79" s="332">
        <f t="shared" si="6"/>
        <v>298</v>
      </c>
      <c r="I79" s="338">
        <v>118</v>
      </c>
      <c r="J79" s="339">
        <v>180</v>
      </c>
      <c r="K79" s="332">
        <f t="shared" si="7"/>
        <v>150</v>
      </c>
      <c r="L79" s="338">
        <v>80</v>
      </c>
      <c r="M79" s="547">
        <v>70</v>
      </c>
      <c r="N79" s="541">
        <v>0</v>
      </c>
      <c r="O79" s="332">
        <v>8</v>
      </c>
      <c r="P79" s="332">
        <v>17</v>
      </c>
      <c r="Q79" s="333">
        <f t="shared" si="4"/>
        <v>992</v>
      </c>
      <c r="R79" s="262"/>
    </row>
    <row r="80" spans="1:18" ht="21" customHeight="1" x14ac:dyDescent="0.2">
      <c r="A80" s="328" t="s">
        <v>184</v>
      </c>
      <c r="B80" s="332">
        <f t="shared" si="5"/>
        <v>6015</v>
      </c>
      <c r="C80" s="350">
        <v>1765</v>
      </c>
      <c r="D80" s="351">
        <v>45</v>
      </c>
      <c r="E80" s="351">
        <v>428</v>
      </c>
      <c r="F80" s="351">
        <v>1277</v>
      </c>
      <c r="G80" s="352">
        <v>2500</v>
      </c>
      <c r="H80" s="332">
        <f t="shared" si="6"/>
        <v>2641</v>
      </c>
      <c r="I80" s="338">
        <v>1020</v>
      </c>
      <c r="J80" s="339">
        <v>1621</v>
      </c>
      <c r="K80" s="332">
        <f t="shared" si="7"/>
        <v>1770</v>
      </c>
      <c r="L80" s="338">
        <v>921</v>
      </c>
      <c r="M80" s="547">
        <v>849</v>
      </c>
      <c r="N80" s="541">
        <v>0</v>
      </c>
      <c r="O80" s="332">
        <v>85</v>
      </c>
      <c r="P80" s="332">
        <v>212</v>
      </c>
      <c r="Q80" s="333">
        <f t="shared" si="4"/>
        <v>10723</v>
      </c>
      <c r="R80" s="262"/>
    </row>
    <row r="81" spans="1:18" ht="21" customHeight="1" x14ac:dyDescent="0.2">
      <c r="A81" s="328" t="s">
        <v>185</v>
      </c>
      <c r="B81" s="332">
        <f t="shared" si="5"/>
        <v>140</v>
      </c>
      <c r="C81" s="350">
        <v>38</v>
      </c>
      <c r="D81" s="351">
        <v>1</v>
      </c>
      <c r="E81" s="351">
        <v>11</v>
      </c>
      <c r="F81" s="351">
        <v>36</v>
      </c>
      <c r="G81" s="352">
        <v>54</v>
      </c>
      <c r="H81" s="332">
        <f t="shared" si="6"/>
        <v>77</v>
      </c>
      <c r="I81" s="338">
        <v>36</v>
      </c>
      <c r="J81" s="339">
        <v>41</v>
      </c>
      <c r="K81" s="332">
        <f t="shared" si="7"/>
        <v>43</v>
      </c>
      <c r="L81" s="338">
        <v>21</v>
      </c>
      <c r="M81" s="547">
        <v>22</v>
      </c>
      <c r="N81" s="541">
        <v>0</v>
      </c>
      <c r="O81" s="332">
        <v>2</v>
      </c>
      <c r="P81" s="332">
        <v>4</v>
      </c>
      <c r="Q81" s="333">
        <f t="shared" si="4"/>
        <v>266</v>
      </c>
      <c r="R81" s="262"/>
    </row>
    <row r="82" spans="1:18" ht="20.25" customHeight="1" x14ac:dyDescent="0.2">
      <c r="A82" s="328" t="s">
        <v>186</v>
      </c>
      <c r="B82" s="332">
        <f t="shared" si="5"/>
        <v>19</v>
      </c>
      <c r="C82" s="350">
        <v>4</v>
      </c>
      <c r="D82" s="351">
        <v>1</v>
      </c>
      <c r="E82" s="351">
        <v>1</v>
      </c>
      <c r="F82" s="351">
        <v>4</v>
      </c>
      <c r="G82" s="352">
        <v>9</v>
      </c>
      <c r="H82" s="332">
        <f t="shared" si="6"/>
        <v>6</v>
      </c>
      <c r="I82" s="335">
        <v>0</v>
      </c>
      <c r="J82" s="339">
        <v>6</v>
      </c>
      <c r="K82" s="332">
        <f t="shared" si="7"/>
        <v>3</v>
      </c>
      <c r="L82" s="338">
        <v>1</v>
      </c>
      <c r="M82" s="547">
        <v>2</v>
      </c>
      <c r="N82" s="541">
        <v>0</v>
      </c>
      <c r="O82" s="332">
        <v>2</v>
      </c>
      <c r="P82" s="332">
        <v>0</v>
      </c>
      <c r="Q82" s="333">
        <f t="shared" si="4"/>
        <v>30</v>
      </c>
      <c r="R82" s="262"/>
    </row>
    <row r="83" spans="1:18" ht="21" customHeight="1" x14ac:dyDescent="0.2">
      <c r="A83" s="328" t="s">
        <v>187</v>
      </c>
      <c r="B83" s="332">
        <f t="shared" si="5"/>
        <v>38</v>
      </c>
      <c r="C83" s="350">
        <v>9</v>
      </c>
      <c r="D83" s="351">
        <v>2</v>
      </c>
      <c r="E83" s="351">
        <v>0</v>
      </c>
      <c r="F83" s="351">
        <v>11</v>
      </c>
      <c r="G83" s="352">
        <v>16</v>
      </c>
      <c r="H83" s="332">
        <f t="shared" si="6"/>
        <v>15</v>
      </c>
      <c r="I83" s="335">
        <v>6</v>
      </c>
      <c r="J83" s="339">
        <v>9</v>
      </c>
      <c r="K83" s="332">
        <f t="shared" si="7"/>
        <v>8</v>
      </c>
      <c r="L83" s="338">
        <v>3</v>
      </c>
      <c r="M83" s="547">
        <v>5</v>
      </c>
      <c r="N83" s="541">
        <v>0</v>
      </c>
      <c r="O83" s="332">
        <v>0</v>
      </c>
      <c r="P83" s="332">
        <v>0</v>
      </c>
      <c r="Q83" s="333">
        <f t="shared" si="4"/>
        <v>61</v>
      </c>
      <c r="R83" s="262"/>
    </row>
    <row r="84" spans="1:18" ht="21" customHeight="1" x14ac:dyDescent="0.2">
      <c r="A84" s="328" t="s">
        <v>188</v>
      </c>
      <c r="B84" s="332">
        <f t="shared" si="5"/>
        <v>7</v>
      </c>
      <c r="C84" s="350">
        <v>1</v>
      </c>
      <c r="D84" s="351">
        <v>0</v>
      </c>
      <c r="E84" s="351">
        <v>2</v>
      </c>
      <c r="F84" s="351">
        <v>0</v>
      </c>
      <c r="G84" s="352">
        <v>4</v>
      </c>
      <c r="H84" s="332">
        <f t="shared" si="6"/>
        <v>0</v>
      </c>
      <c r="I84" s="353">
        <v>0</v>
      </c>
      <c r="J84" s="337">
        <v>0</v>
      </c>
      <c r="K84" s="332">
        <f t="shared" si="7"/>
        <v>0</v>
      </c>
      <c r="L84" s="353">
        <v>0</v>
      </c>
      <c r="M84" s="549">
        <v>0</v>
      </c>
      <c r="N84" s="542">
        <v>0</v>
      </c>
      <c r="O84" s="332">
        <v>0</v>
      </c>
      <c r="P84" s="332">
        <v>0</v>
      </c>
      <c r="Q84" s="333">
        <f t="shared" si="4"/>
        <v>7</v>
      </c>
      <c r="R84" s="262"/>
    </row>
    <row r="85" spans="1:18" ht="21" customHeight="1" x14ac:dyDescent="0.2">
      <c r="A85" s="328" t="s">
        <v>189</v>
      </c>
      <c r="B85" s="332">
        <f t="shared" si="5"/>
        <v>116386</v>
      </c>
      <c r="C85" s="350">
        <v>37120</v>
      </c>
      <c r="D85" s="351">
        <v>1179</v>
      </c>
      <c r="E85" s="351">
        <v>10076</v>
      </c>
      <c r="F85" s="351">
        <v>21137</v>
      </c>
      <c r="G85" s="352">
        <v>46874</v>
      </c>
      <c r="H85" s="332">
        <f t="shared" si="6"/>
        <v>44390</v>
      </c>
      <c r="I85" s="338">
        <v>15762</v>
      </c>
      <c r="J85" s="339">
        <v>28628</v>
      </c>
      <c r="K85" s="332">
        <f t="shared" si="7"/>
        <v>30320</v>
      </c>
      <c r="L85" s="338">
        <v>13187</v>
      </c>
      <c r="M85" s="547">
        <v>17092</v>
      </c>
      <c r="N85" s="541">
        <v>41</v>
      </c>
      <c r="O85" s="332">
        <v>1172</v>
      </c>
      <c r="P85" s="332">
        <v>2996</v>
      </c>
      <c r="Q85" s="333">
        <f t="shared" si="4"/>
        <v>195264</v>
      </c>
      <c r="R85" s="262"/>
    </row>
    <row r="86" spans="1:18" ht="21" customHeight="1" x14ac:dyDescent="0.2">
      <c r="A86" s="328" t="s">
        <v>190</v>
      </c>
      <c r="B86" s="332">
        <f t="shared" si="5"/>
        <v>1606</v>
      </c>
      <c r="C86" s="350">
        <v>484</v>
      </c>
      <c r="D86" s="351">
        <v>10</v>
      </c>
      <c r="E86" s="351">
        <v>137</v>
      </c>
      <c r="F86" s="351">
        <v>392</v>
      </c>
      <c r="G86" s="352">
        <v>583</v>
      </c>
      <c r="H86" s="332">
        <f t="shared" si="6"/>
        <v>523</v>
      </c>
      <c r="I86" s="338">
        <v>241</v>
      </c>
      <c r="J86" s="339">
        <v>282</v>
      </c>
      <c r="K86" s="332">
        <f t="shared" si="7"/>
        <v>340</v>
      </c>
      <c r="L86" s="338">
        <v>178</v>
      </c>
      <c r="M86" s="547">
        <v>162</v>
      </c>
      <c r="N86" s="541">
        <v>0</v>
      </c>
      <c r="O86" s="332">
        <v>8</v>
      </c>
      <c r="P86" s="332">
        <v>52</v>
      </c>
      <c r="Q86" s="333">
        <f t="shared" si="4"/>
        <v>2529</v>
      </c>
      <c r="R86" s="262"/>
    </row>
    <row r="87" spans="1:18" ht="21" customHeight="1" x14ac:dyDescent="0.2">
      <c r="A87" s="328" t="s">
        <v>191</v>
      </c>
      <c r="B87" s="332">
        <f t="shared" si="5"/>
        <v>170</v>
      </c>
      <c r="C87" s="350">
        <v>34</v>
      </c>
      <c r="D87" s="351">
        <v>5</v>
      </c>
      <c r="E87" s="351">
        <v>7</v>
      </c>
      <c r="F87" s="351">
        <v>41</v>
      </c>
      <c r="G87" s="352">
        <v>83</v>
      </c>
      <c r="H87" s="332">
        <f t="shared" si="6"/>
        <v>82</v>
      </c>
      <c r="I87" s="338">
        <v>22</v>
      </c>
      <c r="J87" s="339">
        <v>60</v>
      </c>
      <c r="K87" s="332">
        <f t="shared" si="7"/>
        <v>43</v>
      </c>
      <c r="L87" s="338">
        <v>20</v>
      </c>
      <c r="M87" s="547">
        <v>23</v>
      </c>
      <c r="N87" s="541">
        <v>0</v>
      </c>
      <c r="O87" s="332">
        <v>3</v>
      </c>
      <c r="P87" s="332">
        <v>1</v>
      </c>
      <c r="Q87" s="333">
        <f t="shared" si="4"/>
        <v>299</v>
      </c>
      <c r="R87" s="262"/>
    </row>
    <row r="88" spans="1:18" ht="21" customHeight="1" x14ac:dyDescent="0.2">
      <c r="A88" s="328" t="s">
        <v>192</v>
      </c>
      <c r="B88" s="332">
        <f t="shared" si="5"/>
        <v>311</v>
      </c>
      <c r="C88" s="350">
        <v>69</v>
      </c>
      <c r="D88" s="351">
        <v>3</v>
      </c>
      <c r="E88" s="351">
        <v>19</v>
      </c>
      <c r="F88" s="351">
        <v>57</v>
      </c>
      <c r="G88" s="352">
        <v>163</v>
      </c>
      <c r="H88" s="332">
        <f t="shared" si="6"/>
        <v>145</v>
      </c>
      <c r="I88" s="338">
        <v>58</v>
      </c>
      <c r="J88" s="339">
        <v>87</v>
      </c>
      <c r="K88" s="332">
        <f t="shared" si="7"/>
        <v>59</v>
      </c>
      <c r="L88" s="338">
        <v>26</v>
      </c>
      <c r="M88" s="547">
        <v>33</v>
      </c>
      <c r="N88" s="541">
        <v>0</v>
      </c>
      <c r="O88" s="332">
        <v>9</v>
      </c>
      <c r="P88" s="332">
        <v>13</v>
      </c>
      <c r="Q88" s="333">
        <f t="shared" si="4"/>
        <v>537</v>
      </c>
      <c r="R88" s="262"/>
    </row>
    <row r="89" spans="1:18" ht="21" customHeight="1" x14ac:dyDescent="0.2">
      <c r="A89" s="328" t="s">
        <v>193</v>
      </c>
      <c r="B89" s="332">
        <f t="shared" si="5"/>
        <v>595</v>
      </c>
      <c r="C89" s="350">
        <v>160</v>
      </c>
      <c r="D89" s="351">
        <v>4</v>
      </c>
      <c r="E89" s="351">
        <v>37</v>
      </c>
      <c r="F89" s="351">
        <v>124</v>
      </c>
      <c r="G89" s="352">
        <v>270</v>
      </c>
      <c r="H89" s="332">
        <f t="shared" si="6"/>
        <v>281</v>
      </c>
      <c r="I89" s="338">
        <v>107</v>
      </c>
      <c r="J89" s="339">
        <v>174</v>
      </c>
      <c r="K89" s="332">
        <f t="shared" si="7"/>
        <v>161</v>
      </c>
      <c r="L89" s="338">
        <v>86</v>
      </c>
      <c r="M89" s="547">
        <v>74</v>
      </c>
      <c r="N89" s="541">
        <v>1</v>
      </c>
      <c r="O89" s="332">
        <v>13</v>
      </c>
      <c r="P89" s="332">
        <v>23</v>
      </c>
      <c r="Q89" s="333">
        <f t="shared" si="4"/>
        <v>1073</v>
      </c>
      <c r="R89" s="262"/>
    </row>
    <row r="90" spans="1:18" ht="21" customHeight="1" x14ac:dyDescent="0.2">
      <c r="A90" s="328" t="s">
        <v>194</v>
      </c>
      <c r="B90" s="332">
        <f t="shared" si="5"/>
        <v>132</v>
      </c>
      <c r="C90" s="350">
        <v>35</v>
      </c>
      <c r="D90" s="351">
        <v>1</v>
      </c>
      <c r="E90" s="351">
        <v>4</v>
      </c>
      <c r="F90" s="351">
        <v>37</v>
      </c>
      <c r="G90" s="352">
        <v>55</v>
      </c>
      <c r="H90" s="332">
        <f t="shared" si="6"/>
        <v>79</v>
      </c>
      <c r="I90" s="338">
        <v>23</v>
      </c>
      <c r="J90" s="339">
        <v>56</v>
      </c>
      <c r="K90" s="332">
        <f t="shared" si="7"/>
        <v>25</v>
      </c>
      <c r="L90" s="338">
        <v>10</v>
      </c>
      <c r="M90" s="547">
        <v>15</v>
      </c>
      <c r="N90" s="541">
        <v>0</v>
      </c>
      <c r="O90" s="332">
        <v>0</v>
      </c>
      <c r="P90" s="332">
        <v>1</v>
      </c>
      <c r="Q90" s="333">
        <f t="shared" si="4"/>
        <v>237</v>
      </c>
      <c r="R90" s="262"/>
    </row>
    <row r="91" spans="1:18" ht="21" customHeight="1" x14ac:dyDescent="0.2">
      <c r="A91" s="328" t="s">
        <v>195</v>
      </c>
      <c r="B91" s="332">
        <f t="shared" si="5"/>
        <v>179</v>
      </c>
      <c r="C91" s="350">
        <v>66</v>
      </c>
      <c r="D91" s="351">
        <v>2</v>
      </c>
      <c r="E91" s="351">
        <v>6</v>
      </c>
      <c r="F91" s="351">
        <v>33</v>
      </c>
      <c r="G91" s="352">
        <v>72</v>
      </c>
      <c r="H91" s="332">
        <f t="shared" si="6"/>
        <v>132</v>
      </c>
      <c r="I91" s="338">
        <v>61</v>
      </c>
      <c r="J91" s="339">
        <v>71</v>
      </c>
      <c r="K91" s="332">
        <f t="shared" si="7"/>
        <v>35</v>
      </c>
      <c r="L91" s="338">
        <v>12</v>
      </c>
      <c r="M91" s="547">
        <v>23</v>
      </c>
      <c r="N91" s="541">
        <v>0</v>
      </c>
      <c r="O91" s="332">
        <v>2</v>
      </c>
      <c r="P91" s="332">
        <v>4</v>
      </c>
      <c r="Q91" s="333">
        <f t="shared" si="4"/>
        <v>352</v>
      </c>
      <c r="R91" s="262"/>
    </row>
    <row r="92" spans="1:18" ht="21" customHeight="1" x14ac:dyDescent="0.2">
      <c r="A92" s="328" t="s">
        <v>196</v>
      </c>
      <c r="B92" s="332">
        <f t="shared" si="5"/>
        <v>140</v>
      </c>
      <c r="C92" s="350">
        <v>46</v>
      </c>
      <c r="D92" s="351">
        <v>1</v>
      </c>
      <c r="E92" s="351">
        <v>3</v>
      </c>
      <c r="F92" s="351">
        <v>27</v>
      </c>
      <c r="G92" s="352">
        <v>63</v>
      </c>
      <c r="H92" s="332">
        <f t="shared" si="6"/>
        <v>58</v>
      </c>
      <c r="I92" s="338">
        <v>19</v>
      </c>
      <c r="J92" s="339">
        <v>39</v>
      </c>
      <c r="K92" s="332">
        <f t="shared" si="7"/>
        <v>22</v>
      </c>
      <c r="L92" s="338">
        <v>13</v>
      </c>
      <c r="M92" s="547">
        <v>9</v>
      </c>
      <c r="N92" s="541">
        <v>0</v>
      </c>
      <c r="O92" s="332">
        <v>1</v>
      </c>
      <c r="P92" s="332">
        <v>3</v>
      </c>
      <c r="Q92" s="333">
        <f t="shared" si="4"/>
        <v>224</v>
      </c>
      <c r="R92" s="262"/>
    </row>
    <row r="93" spans="1:18" ht="21" customHeight="1" x14ac:dyDescent="0.2">
      <c r="A93" s="328" t="s">
        <v>197</v>
      </c>
      <c r="B93" s="332">
        <f t="shared" si="5"/>
        <v>18</v>
      </c>
      <c r="C93" s="350">
        <v>2</v>
      </c>
      <c r="D93" s="351">
        <v>1</v>
      </c>
      <c r="E93" s="351">
        <v>0</v>
      </c>
      <c r="F93" s="351">
        <v>9</v>
      </c>
      <c r="G93" s="352">
        <v>6</v>
      </c>
      <c r="H93" s="332">
        <f t="shared" si="6"/>
        <v>4</v>
      </c>
      <c r="I93" s="338">
        <v>1</v>
      </c>
      <c r="J93" s="339">
        <v>3</v>
      </c>
      <c r="K93" s="332">
        <f t="shared" si="7"/>
        <v>2</v>
      </c>
      <c r="L93" s="338">
        <v>1</v>
      </c>
      <c r="M93" s="547">
        <v>1</v>
      </c>
      <c r="N93" s="541">
        <v>0</v>
      </c>
      <c r="O93" s="332">
        <v>0</v>
      </c>
      <c r="P93" s="332">
        <v>0</v>
      </c>
      <c r="Q93" s="333">
        <f t="shared" si="4"/>
        <v>24</v>
      </c>
      <c r="R93" s="262"/>
    </row>
    <row r="94" spans="1:18" ht="21" customHeight="1" x14ac:dyDescent="0.2">
      <c r="A94" s="328" t="s">
        <v>198</v>
      </c>
      <c r="B94" s="332">
        <f t="shared" si="5"/>
        <v>119</v>
      </c>
      <c r="C94" s="350">
        <v>28</v>
      </c>
      <c r="D94" s="351">
        <v>3</v>
      </c>
      <c r="E94" s="351">
        <v>11</v>
      </c>
      <c r="F94" s="351">
        <v>19</v>
      </c>
      <c r="G94" s="352">
        <v>58</v>
      </c>
      <c r="H94" s="332">
        <f t="shared" si="6"/>
        <v>59</v>
      </c>
      <c r="I94" s="338">
        <v>22</v>
      </c>
      <c r="J94" s="339">
        <v>37</v>
      </c>
      <c r="K94" s="332">
        <f t="shared" si="7"/>
        <v>25</v>
      </c>
      <c r="L94" s="338">
        <v>9</v>
      </c>
      <c r="M94" s="547">
        <v>16</v>
      </c>
      <c r="N94" s="541">
        <v>0</v>
      </c>
      <c r="O94" s="332">
        <v>2</v>
      </c>
      <c r="P94" s="332">
        <v>2</v>
      </c>
      <c r="Q94" s="333">
        <f t="shared" si="4"/>
        <v>207</v>
      </c>
      <c r="R94" s="262"/>
    </row>
    <row r="95" spans="1:18" ht="21" customHeight="1" x14ac:dyDescent="0.2">
      <c r="A95" s="328" t="s">
        <v>199</v>
      </c>
      <c r="B95" s="332">
        <f t="shared" si="5"/>
        <v>246</v>
      </c>
      <c r="C95" s="350">
        <v>85</v>
      </c>
      <c r="D95" s="351">
        <v>3</v>
      </c>
      <c r="E95" s="351">
        <v>10</v>
      </c>
      <c r="F95" s="351">
        <v>51</v>
      </c>
      <c r="G95" s="352">
        <v>97</v>
      </c>
      <c r="H95" s="332">
        <f t="shared" si="6"/>
        <v>142</v>
      </c>
      <c r="I95" s="338">
        <v>31</v>
      </c>
      <c r="J95" s="339">
        <v>111</v>
      </c>
      <c r="K95" s="332">
        <f t="shared" si="7"/>
        <v>63</v>
      </c>
      <c r="L95" s="338">
        <v>28</v>
      </c>
      <c r="M95" s="547">
        <v>35</v>
      </c>
      <c r="N95" s="541">
        <v>0</v>
      </c>
      <c r="O95" s="332">
        <v>3</v>
      </c>
      <c r="P95" s="332">
        <v>1</v>
      </c>
      <c r="Q95" s="333">
        <f t="shared" si="4"/>
        <v>455</v>
      </c>
      <c r="R95" s="262"/>
    </row>
    <row r="96" spans="1:18" ht="21" customHeight="1" x14ac:dyDescent="0.2">
      <c r="A96" s="328" t="s">
        <v>200</v>
      </c>
      <c r="B96" s="332">
        <f t="shared" si="5"/>
        <v>238</v>
      </c>
      <c r="C96" s="350">
        <v>74</v>
      </c>
      <c r="D96" s="351">
        <v>1</v>
      </c>
      <c r="E96" s="351">
        <v>16</v>
      </c>
      <c r="F96" s="351">
        <v>38</v>
      </c>
      <c r="G96" s="352">
        <v>109</v>
      </c>
      <c r="H96" s="332">
        <f t="shared" si="6"/>
        <v>114</v>
      </c>
      <c r="I96" s="338">
        <v>64</v>
      </c>
      <c r="J96" s="339">
        <v>50</v>
      </c>
      <c r="K96" s="332">
        <f t="shared" si="7"/>
        <v>51</v>
      </c>
      <c r="L96" s="338">
        <v>30</v>
      </c>
      <c r="M96" s="547">
        <v>20</v>
      </c>
      <c r="N96" s="541">
        <v>1</v>
      </c>
      <c r="O96" s="332">
        <v>5</v>
      </c>
      <c r="P96" s="332">
        <v>6</v>
      </c>
      <c r="Q96" s="333">
        <f t="shared" si="4"/>
        <v>414</v>
      </c>
      <c r="R96" s="262"/>
    </row>
    <row r="97" spans="1:18" ht="21" customHeight="1" x14ac:dyDescent="0.2">
      <c r="A97" s="328" t="s">
        <v>201</v>
      </c>
      <c r="B97" s="332">
        <f t="shared" si="5"/>
        <v>6675</v>
      </c>
      <c r="C97" s="350">
        <v>2009</v>
      </c>
      <c r="D97" s="351">
        <v>103</v>
      </c>
      <c r="E97" s="351">
        <v>121</v>
      </c>
      <c r="F97" s="351">
        <v>1492</v>
      </c>
      <c r="G97" s="352">
        <v>2950</v>
      </c>
      <c r="H97" s="332">
        <f t="shared" si="6"/>
        <v>3327</v>
      </c>
      <c r="I97" s="338">
        <v>1050</v>
      </c>
      <c r="J97" s="339">
        <v>2277</v>
      </c>
      <c r="K97" s="332">
        <f t="shared" si="7"/>
        <v>1817</v>
      </c>
      <c r="L97" s="338">
        <v>858</v>
      </c>
      <c r="M97" s="547">
        <v>957</v>
      </c>
      <c r="N97" s="541">
        <v>2</v>
      </c>
      <c r="O97" s="332">
        <v>213</v>
      </c>
      <c r="P97" s="332">
        <v>360</v>
      </c>
      <c r="Q97" s="333">
        <f t="shared" si="4"/>
        <v>12392</v>
      </c>
      <c r="R97" s="262"/>
    </row>
    <row r="98" spans="1:18" ht="21" customHeight="1" x14ac:dyDescent="0.2">
      <c r="A98" s="328" t="s">
        <v>352</v>
      </c>
      <c r="B98" s="332">
        <f t="shared" si="5"/>
        <v>74</v>
      </c>
      <c r="C98" s="350">
        <v>21</v>
      </c>
      <c r="D98" s="351">
        <v>0</v>
      </c>
      <c r="E98" s="351">
        <v>2</v>
      </c>
      <c r="F98" s="351">
        <v>16</v>
      </c>
      <c r="G98" s="352">
        <v>35</v>
      </c>
      <c r="H98" s="332">
        <f t="shared" si="6"/>
        <v>60</v>
      </c>
      <c r="I98" s="338">
        <v>40</v>
      </c>
      <c r="J98" s="339">
        <v>20</v>
      </c>
      <c r="K98" s="332">
        <f t="shared" si="7"/>
        <v>25</v>
      </c>
      <c r="L98" s="338">
        <v>10</v>
      </c>
      <c r="M98" s="547">
        <v>15</v>
      </c>
      <c r="N98" s="541">
        <v>0</v>
      </c>
      <c r="O98" s="332">
        <v>0</v>
      </c>
      <c r="P98" s="332">
        <v>1</v>
      </c>
      <c r="Q98" s="333">
        <f t="shared" si="4"/>
        <v>160</v>
      </c>
      <c r="R98" s="262"/>
    </row>
    <row r="99" spans="1:18" ht="21" customHeight="1" x14ac:dyDescent="0.2">
      <c r="A99" s="328" t="s">
        <v>203</v>
      </c>
      <c r="B99" s="332">
        <f t="shared" si="5"/>
        <v>47</v>
      </c>
      <c r="C99" s="350">
        <v>15</v>
      </c>
      <c r="D99" s="351">
        <v>1</v>
      </c>
      <c r="E99" s="351">
        <v>1</v>
      </c>
      <c r="F99" s="351">
        <v>8</v>
      </c>
      <c r="G99" s="352">
        <v>22</v>
      </c>
      <c r="H99" s="332">
        <f t="shared" si="6"/>
        <v>18</v>
      </c>
      <c r="I99" s="338">
        <v>9</v>
      </c>
      <c r="J99" s="339">
        <v>9</v>
      </c>
      <c r="K99" s="332">
        <f t="shared" si="7"/>
        <v>11</v>
      </c>
      <c r="L99" s="338">
        <v>7</v>
      </c>
      <c r="M99" s="547">
        <v>4</v>
      </c>
      <c r="N99" s="541">
        <v>0</v>
      </c>
      <c r="O99" s="332">
        <v>1</v>
      </c>
      <c r="P99" s="332">
        <v>0</v>
      </c>
      <c r="Q99" s="333">
        <f t="shared" si="4"/>
        <v>77</v>
      </c>
      <c r="R99" s="262"/>
    </row>
    <row r="100" spans="1:18" ht="21" customHeight="1" x14ac:dyDescent="0.2">
      <c r="A100" s="328" t="s">
        <v>204</v>
      </c>
      <c r="B100" s="332">
        <f t="shared" si="5"/>
        <v>59</v>
      </c>
      <c r="C100" s="350">
        <v>23</v>
      </c>
      <c r="D100" s="351">
        <v>0</v>
      </c>
      <c r="E100" s="351">
        <v>4</v>
      </c>
      <c r="F100" s="351">
        <v>7</v>
      </c>
      <c r="G100" s="352">
        <v>25</v>
      </c>
      <c r="H100" s="332">
        <f t="shared" si="6"/>
        <v>24</v>
      </c>
      <c r="I100" s="338">
        <v>10</v>
      </c>
      <c r="J100" s="339">
        <v>14</v>
      </c>
      <c r="K100" s="332">
        <f t="shared" si="7"/>
        <v>14</v>
      </c>
      <c r="L100" s="338">
        <v>8</v>
      </c>
      <c r="M100" s="547">
        <v>6</v>
      </c>
      <c r="N100" s="541">
        <v>0</v>
      </c>
      <c r="O100" s="332">
        <v>0</v>
      </c>
      <c r="P100" s="332">
        <v>5</v>
      </c>
      <c r="Q100" s="333">
        <f t="shared" si="4"/>
        <v>102</v>
      </c>
      <c r="R100" s="262"/>
    </row>
    <row r="101" spans="1:18" ht="21" customHeight="1" x14ac:dyDescent="0.2">
      <c r="A101" s="328" t="s">
        <v>205</v>
      </c>
      <c r="B101" s="332">
        <f t="shared" si="5"/>
        <v>683</v>
      </c>
      <c r="C101" s="350">
        <v>202</v>
      </c>
      <c r="D101" s="351">
        <v>11</v>
      </c>
      <c r="E101" s="351">
        <v>20</v>
      </c>
      <c r="F101" s="351">
        <v>162</v>
      </c>
      <c r="G101" s="352">
        <v>288</v>
      </c>
      <c r="H101" s="332">
        <f t="shared" si="6"/>
        <v>405</v>
      </c>
      <c r="I101" s="338">
        <v>117</v>
      </c>
      <c r="J101" s="339">
        <v>288</v>
      </c>
      <c r="K101" s="332">
        <f t="shared" si="7"/>
        <v>147</v>
      </c>
      <c r="L101" s="338">
        <v>82</v>
      </c>
      <c r="M101" s="547">
        <v>65</v>
      </c>
      <c r="N101" s="541">
        <v>0</v>
      </c>
      <c r="O101" s="332">
        <v>19</v>
      </c>
      <c r="P101" s="332">
        <v>42</v>
      </c>
      <c r="Q101" s="333">
        <f t="shared" si="4"/>
        <v>1296</v>
      </c>
      <c r="R101" s="262"/>
    </row>
    <row r="102" spans="1:18" ht="21" customHeight="1" x14ac:dyDescent="0.2">
      <c r="A102" s="328" t="s">
        <v>206</v>
      </c>
      <c r="B102" s="332">
        <f t="shared" si="5"/>
        <v>3</v>
      </c>
      <c r="C102" s="350">
        <v>0</v>
      </c>
      <c r="D102" s="351">
        <v>0</v>
      </c>
      <c r="E102" s="351">
        <v>0</v>
      </c>
      <c r="F102" s="351">
        <v>0</v>
      </c>
      <c r="G102" s="352">
        <v>3</v>
      </c>
      <c r="H102" s="332">
        <f t="shared" si="6"/>
        <v>2</v>
      </c>
      <c r="I102" s="353">
        <v>0</v>
      </c>
      <c r="J102" s="339">
        <v>2</v>
      </c>
      <c r="K102" s="332">
        <f t="shared" si="7"/>
        <v>1</v>
      </c>
      <c r="L102" s="335">
        <v>0</v>
      </c>
      <c r="M102" s="547">
        <v>1</v>
      </c>
      <c r="N102" s="543">
        <v>0</v>
      </c>
      <c r="O102" s="332">
        <v>0</v>
      </c>
      <c r="P102" s="332">
        <v>1</v>
      </c>
      <c r="Q102" s="333">
        <f t="shared" si="4"/>
        <v>7</v>
      </c>
      <c r="R102" s="262"/>
    </row>
    <row r="103" spans="1:18" ht="21" customHeight="1" x14ac:dyDescent="0.2">
      <c r="A103" s="328" t="s">
        <v>207</v>
      </c>
      <c r="B103" s="332">
        <f t="shared" si="5"/>
        <v>80</v>
      </c>
      <c r="C103" s="350">
        <v>14</v>
      </c>
      <c r="D103" s="351">
        <v>0</v>
      </c>
      <c r="E103" s="351">
        <v>0</v>
      </c>
      <c r="F103" s="351">
        <v>13</v>
      </c>
      <c r="G103" s="352">
        <v>53</v>
      </c>
      <c r="H103" s="332">
        <f t="shared" si="6"/>
        <v>32</v>
      </c>
      <c r="I103" s="338">
        <v>17</v>
      </c>
      <c r="J103" s="339">
        <v>15</v>
      </c>
      <c r="K103" s="332">
        <f t="shared" si="7"/>
        <v>11</v>
      </c>
      <c r="L103" s="338">
        <v>2</v>
      </c>
      <c r="M103" s="547">
        <v>9</v>
      </c>
      <c r="N103" s="541">
        <v>0</v>
      </c>
      <c r="O103" s="332">
        <v>0</v>
      </c>
      <c r="P103" s="332">
        <v>5</v>
      </c>
      <c r="Q103" s="333">
        <f t="shared" si="4"/>
        <v>128</v>
      </c>
      <c r="R103" s="262"/>
    </row>
    <row r="104" spans="1:18" ht="21" customHeight="1" x14ac:dyDescent="0.2">
      <c r="A104" s="328" t="s">
        <v>208</v>
      </c>
      <c r="B104" s="332">
        <f t="shared" si="5"/>
        <v>150</v>
      </c>
      <c r="C104" s="350">
        <v>48</v>
      </c>
      <c r="D104" s="351">
        <v>4</v>
      </c>
      <c r="E104" s="351">
        <v>5</v>
      </c>
      <c r="F104" s="351">
        <v>23</v>
      </c>
      <c r="G104" s="352">
        <v>70</v>
      </c>
      <c r="H104" s="332">
        <f t="shared" si="6"/>
        <v>57</v>
      </c>
      <c r="I104" s="338">
        <v>18</v>
      </c>
      <c r="J104" s="339">
        <v>39</v>
      </c>
      <c r="K104" s="332">
        <f t="shared" si="7"/>
        <v>47</v>
      </c>
      <c r="L104" s="338">
        <v>19</v>
      </c>
      <c r="M104" s="547">
        <v>27</v>
      </c>
      <c r="N104" s="541">
        <v>1</v>
      </c>
      <c r="O104" s="332">
        <v>2</v>
      </c>
      <c r="P104" s="332">
        <v>3</v>
      </c>
      <c r="Q104" s="333">
        <f t="shared" si="4"/>
        <v>259</v>
      </c>
      <c r="R104" s="262"/>
    </row>
    <row r="105" spans="1:18" ht="21" customHeight="1" x14ac:dyDescent="0.2">
      <c r="A105" s="328" t="s">
        <v>209</v>
      </c>
      <c r="B105" s="332">
        <f t="shared" si="5"/>
        <v>3</v>
      </c>
      <c r="C105" s="350">
        <v>1</v>
      </c>
      <c r="D105" s="351">
        <v>0</v>
      </c>
      <c r="E105" s="351">
        <v>0</v>
      </c>
      <c r="F105" s="351">
        <v>0</v>
      </c>
      <c r="G105" s="352">
        <v>2</v>
      </c>
      <c r="H105" s="332">
        <f t="shared" si="6"/>
        <v>3</v>
      </c>
      <c r="I105" s="338">
        <v>2</v>
      </c>
      <c r="J105" s="334">
        <v>1</v>
      </c>
      <c r="K105" s="332">
        <f t="shared" si="7"/>
        <v>0</v>
      </c>
      <c r="L105" s="335">
        <v>0</v>
      </c>
      <c r="M105" s="548">
        <v>0</v>
      </c>
      <c r="N105" s="543">
        <v>0</v>
      </c>
      <c r="O105" s="332">
        <v>1</v>
      </c>
      <c r="P105" s="332">
        <v>0</v>
      </c>
      <c r="Q105" s="333">
        <f t="shared" si="4"/>
        <v>7</v>
      </c>
      <c r="R105" s="262"/>
    </row>
    <row r="106" spans="1:18" ht="21" customHeight="1" x14ac:dyDescent="0.2">
      <c r="A106" s="328" t="s">
        <v>210</v>
      </c>
      <c r="B106" s="332">
        <f t="shared" si="5"/>
        <v>47</v>
      </c>
      <c r="C106" s="350">
        <v>19</v>
      </c>
      <c r="D106" s="351">
        <v>0</v>
      </c>
      <c r="E106" s="351">
        <v>0</v>
      </c>
      <c r="F106" s="351">
        <v>11</v>
      </c>
      <c r="G106" s="352">
        <v>17</v>
      </c>
      <c r="H106" s="332">
        <f t="shared" si="6"/>
        <v>10</v>
      </c>
      <c r="I106" s="338">
        <v>7</v>
      </c>
      <c r="J106" s="339">
        <v>3</v>
      </c>
      <c r="K106" s="332">
        <f t="shared" si="7"/>
        <v>7</v>
      </c>
      <c r="L106" s="338">
        <v>1</v>
      </c>
      <c r="M106" s="547">
        <v>6</v>
      </c>
      <c r="N106" s="541">
        <v>0</v>
      </c>
      <c r="O106" s="332">
        <v>0</v>
      </c>
      <c r="P106" s="332">
        <v>2</v>
      </c>
      <c r="Q106" s="333">
        <f t="shared" si="4"/>
        <v>66</v>
      </c>
      <c r="R106" s="262"/>
    </row>
    <row r="107" spans="1:18" ht="21" customHeight="1" x14ac:dyDescent="0.2">
      <c r="A107" s="328" t="s">
        <v>211</v>
      </c>
      <c r="B107" s="332">
        <f t="shared" si="5"/>
        <v>419</v>
      </c>
      <c r="C107" s="350">
        <v>115</v>
      </c>
      <c r="D107" s="351">
        <v>1</v>
      </c>
      <c r="E107" s="351">
        <v>28</v>
      </c>
      <c r="F107" s="351">
        <v>91</v>
      </c>
      <c r="G107" s="352">
        <v>184</v>
      </c>
      <c r="H107" s="332">
        <f t="shared" si="6"/>
        <v>201</v>
      </c>
      <c r="I107" s="338">
        <v>65</v>
      </c>
      <c r="J107" s="339">
        <v>136</v>
      </c>
      <c r="K107" s="332">
        <f t="shared" si="7"/>
        <v>91</v>
      </c>
      <c r="L107" s="338">
        <v>47</v>
      </c>
      <c r="M107" s="547">
        <v>44</v>
      </c>
      <c r="N107" s="541">
        <v>0</v>
      </c>
      <c r="O107" s="332">
        <v>3</v>
      </c>
      <c r="P107" s="332">
        <v>5</v>
      </c>
      <c r="Q107" s="333">
        <f t="shared" si="4"/>
        <v>719</v>
      </c>
      <c r="R107" s="262"/>
    </row>
    <row r="108" spans="1:18" ht="21" customHeight="1" x14ac:dyDescent="0.2">
      <c r="A108" s="328" t="s">
        <v>212</v>
      </c>
      <c r="B108" s="332">
        <f t="shared" si="5"/>
        <v>3092</v>
      </c>
      <c r="C108" s="350">
        <v>937</v>
      </c>
      <c r="D108" s="351">
        <v>24</v>
      </c>
      <c r="E108" s="351">
        <v>205</v>
      </c>
      <c r="F108" s="351">
        <v>557</v>
      </c>
      <c r="G108" s="352">
        <v>1369</v>
      </c>
      <c r="H108" s="332">
        <f t="shared" si="6"/>
        <v>1848</v>
      </c>
      <c r="I108" s="338">
        <v>755</v>
      </c>
      <c r="J108" s="339">
        <v>1093</v>
      </c>
      <c r="K108" s="332">
        <f t="shared" si="7"/>
        <v>808</v>
      </c>
      <c r="L108" s="338">
        <v>392</v>
      </c>
      <c r="M108" s="547">
        <v>415</v>
      </c>
      <c r="N108" s="541">
        <v>1</v>
      </c>
      <c r="O108" s="332">
        <v>38</v>
      </c>
      <c r="P108" s="332">
        <v>121</v>
      </c>
      <c r="Q108" s="333">
        <f t="shared" si="4"/>
        <v>5907</v>
      </c>
      <c r="R108" s="262"/>
    </row>
    <row r="109" spans="1:18" ht="21" customHeight="1" x14ac:dyDescent="0.2">
      <c r="A109" s="328" t="s">
        <v>213</v>
      </c>
      <c r="B109" s="332">
        <f t="shared" si="5"/>
        <v>15</v>
      </c>
      <c r="C109" s="350">
        <v>5</v>
      </c>
      <c r="D109" s="351">
        <v>0</v>
      </c>
      <c r="E109" s="351">
        <v>0</v>
      </c>
      <c r="F109" s="351">
        <v>6</v>
      </c>
      <c r="G109" s="352">
        <v>4</v>
      </c>
      <c r="H109" s="332">
        <f t="shared" si="6"/>
        <v>5</v>
      </c>
      <c r="I109" s="338">
        <v>1</v>
      </c>
      <c r="J109" s="339">
        <v>4</v>
      </c>
      <c r="K109" s="332">
        <f t="shared" si="7"/>
        <v>2</v>
      </c>
      <c r="L109" s="338">
        <v>2</v>
      </c>
      <c r="M109" s="549">
        <v>0</v>
      </c>
      <c r="N109" s="541">
        <v>0</v>
      </c>
      <c r="O109" s="332">
        <v>0</v>
      </c>
      <c r="P109" s="332">
        <v>0</v>
      </c>
      <c r="Q109" s="333">
        <f t="shared" si="4"/>
        <v>22</v>
      </c>
      <c r="R109" s="262"/>
    </row>
    <row r="110" spans="1:18" ht="21" customHeight="1" x14ac:dyDescent="0.2">
      <c r="A110" s="328" t="s">
        <v>214</v>
      </c>
      <c r="B110" s="332">
        <f t="shared" si="5"/>
        <v>122</v>
      </c>
      <c r="C110" s="350">
        <v>39</v>
      </c>
      <c r="D110" s="351">
        <v>0</v>
      </c>
      <c r="E110" s="351">
        <v>6</v>
      </c>
      <c r="F110" s="351">
        <v>24</v>
      </c>
      <c r="G110" s="352">
        <v>53</v>
      </c>
      <c r="H110" s="332">
        <f t="shared" si="6"/>
        <v>87</v>
      </c>
      <c r="I110" s="338">
        <v>24</v>
      </c>
      <c r="J110" s="339">
        <v>63</v>
      </c>
      <c r="K110" s="332">
        <f t="shared" si="7"/>
        <v>31</v>
      </c>
      <c r="L110" s="338">
        <v>15</v>
      </c>
      <c r="M110" s="547">
        <v>16</v>
      </c>
      <c r="N110" s="541">
        <v>0</v>
      </c>
      <c r="O110" s="332">
        <v>0</v>
      </c>
      <c r="P110" s="332">
        <v>0</v>
      </c>
      <c r="Q110" s="333">
        <f t="shared" si="4"/>
        <v>240</v>
      </c>
      <c r="R110" s="262"/>
    </row>
    <row r="111" spans="1:18" ht="21" customHeight="1" x14ac:dyDescent="0.2">
      <c r="A111" s="328" t="s">
        <v>215</v>
      </c>
      <c r="B111" s="332">
        <f t="shared" si="5"/>
        <v>89</v>
      </c>
      <c r="C111" s="350">
        <v>27</v>
      </c>
      <c r="D111" s="351">
        <v>2</v>
      </c>
      <c r="E111" s="351">
        <v>7</v>
      </c>
      <c r="F111" s="351">
        <v>10</v>
      </c>
      <c r="G111" s="352">
        <v>43</v>
      </c>
      <c r="H111" s="332">
        <f t="shared" si="6"/>
        <v>46</v>
      </c>
      <c r="I111" s="338">
        <v>17</v>
      </c>
      <c r="J111" s="339">
        <v>29</v>
      </c>
      <c r="K111" s="332">
        <f t="shared" si="7"/>
        <v>19</v>
      </c>
      <c r="L111" s="338">
        <v>8</v>
      </c>
      <c r="M111" s="547">
        <v>11</v>
      </c>
      <c r="N111" s="541">
        <v>0</v>
      </c>
      <c r="O111" s="332">
        <v>1</v>
      </c>
      <c r="P111" s="332">
        <v>2</v>
      </c>
      <c r="Q111" s="333">
        <f t="shared" si="4"/>
        <v>157</v>
      </c>
      <c r="R111" s="262"/>
    </row>
    <row r="112" spans="1:18" ht="21" customHeight="1" x14ac:dyDescent="0.2">
      <c r="A112" s="328" t="s">
        <v>216</v>
      </c>
      <c r="B112" s="332">
        <f t="shared" si="5"/>
        <v>104</v>
      </c>
      <c r="C112" s="350">
        <v>31</v>
      </c>
      <c r="D112" s="351">
        <v>1</v>
      </c>
      <c r="E112" s="351">
        <v>4</v>
      </c>
      <c r="F112" s="351">
        <v>15</v>
      </c>
      <c r="G112" s="352">
        <v>53</v>
      </c>
      <c r="H112" s="332">
        <f t="shared" si="6"/>
        <v>32</v>
      </c>
      <c r="I112" s="338">
        <v>16</v>
      </c>
      <c r="J112" s="339">
        <v>16</v>
      </c>
      <c r="K112" s="332">
        <f t="shared" si="7"/>
        <v>12</v>
      </c>
      <c r="L112" s="338">
        <v>5</v>
      </c>
      <c r="M112" s="547">
        <v>7</v>
      </c>
      <c r="N112" s="541">
        <v>0</v>
      </c>
      <c r="O112" s="332">
        <v>1</v>
      </c>
      <c r="P112" s="332">
        <v>3</v>
      </c>
      <c r="Q112" s="333">
        <f t="shared" si="4"/>
        <v>152</v>
      </c>
      <c r="R112" s="262"/>
    </row>
    <row r="113" spans="1:18" ht="21" customHeight="1" x14ac:dyDescent="0.2">
      <c r="A113" s="328" t="s">
        <v>217</v>
      </c>
      <c r="B113" s="332">
        <f t="shared" si="5"/>
        <v>24</v>
      </c>
      <c r="C113" s="350">
        <v>8</v>
      </c>
      <c r="D113" s="351">
        <v>0</v>
      </c>
      <c r="E113" s="351">
        <v>2</v>
      </c>
      <c r="F113" s="351">
        <v>2</v>
      </c>
      <c r="G113" s="352">
        <v>12</v>
      </c>
      <c r="H113" s="332">
        <f t="shared" si="6"/>
        <v>8</v>
      </c>
      <c r="I113" s="338">
        <v>3</v>
      </c>
      <c r="J113" s="339">
        <v>5</v>
      </c>
      <c r="K113" s="332">
        <f t="shared" si="7"/>
        <v>1</v>
      </c>
      <c r="L113" s="353">
        <v>0</v>
      </c>
      <c r="M113" s="547">
        <v>1</v>
      </c>
      <c r="N113" s="542">
        <v>0</v>
      </c>
      <c r="O113" s="332">
        <v>2</v>
      </c>
      <c r="P113" s="332">
        <v>1</v>
      </c>
      <c r="Q113" s="333">
        <f t="shared" si="4"/>
        <v>36</v>
      </c>
      <c r="R113" s="262"/>
    </row>
    <row r="114" spans="1:18" ht="21" customHeight="1" x14ac:dyDescent="0.2">
      <c r="A114" s="328" t="s">
        <v>218</v>
      </c>
      <c r="B114" s="332">
        <f t="shared" si="5"/>
        <v>3</v>
      </c>
      <c r="C114" s="350">
        <v>1</v>
      </c>
      <c r="D114" s="351">
        <v>0</v>
      </c>
      <c r="E114" s="351">
        <v>0</v>
      </c>
      <c r="F114" s="351">
        <v>0</v>
      </c>
      <c r="G114" s="352">
        <v>2</v>
      </c>
      <c r="H114" s="332">
        <f t="shared" si="6"/>
        <v>2</v>
      </c>
      <c r="I114" s="338">
        <v>2</v>
      </c>
      <c r="J114" s="334">
        <v>0</v>
      </c>
      <c r="K114" s="332">
        <f t="shared" si="7"/>
        <v>1</v>
      </c>
      <c r="L114" s="338">
        <v>1</v>
      </c>
      <c r="M114" s="550">
        <v>0</v>
      </c>
      <c r="N114" s="541">
        <v>0</v>
      </c>
      <c r="O114" s="332">
        <v>0</v>
      </c>
      <c r="P114" s="332">
        <v>0</v>
      </c>
      <c r="Q114" s="333">
        <f t="shared" si="4"/>
        <v>6</v>
      </c>
      <c r="R114" s="262"/>
    </row>
    <row r="115" spans="1:18" ht="21" customHeight="1" x14ac:dyDescent="0.2">
      <c r="A115" s="328" t="s">
        <v>219</v>
      </c>
      <c r="B115" s="332">
        <f t="shared" si="5"/>
        <v>1036</v>
      </c>
      <c r="C115" s="350">
        <v>263</v>
      </c>
      <c r="D115" s="351">
        <v>14</v>
      </c>
      <c r="E115" s="351">
        <v>81</v>
      </c>
      <c r="F115" s="351">
        <v>222</v>
      </c>
      <c r="G115" s="352">
        <v>456</v>
      </c>
      <c r="H115" s="332">
        <f t="shared" si="6"/>
        <v>511</v>
      </c>
      <c r="I115" s="338">
        <v>193</v>
      </c>
      <c r="J115" s="339">
        <v>318</v>
      </c>
      <c r="K115" s="332">
        <f t="shared" si="7"/>
        <v>271</v>
      </c>
      <c r="L115" s="338">
        <v>137</v>
      </c>
      <c r="M115" s="547">
        <v>133</v>
      </c>
      <c r="N115" s="541">
        <v>1</v>
      </c>
      <c r="O115" s="332">
        <v>8</v>
      </c>
      <c r="P115" s="332">
        <v>49</v>
      </c>
      <c r="Q115" s="333">
        <f t="shared" si="4"/>
        <v>1875</v>
      </c>
      <c r="R115" s="262"/>
    </row>
    <row r="116" spans="1:18" ht="21" customHeight="1" x14ac:dyDescent="0.2">
      <c r="A116" s="328" t="s">
        <v>220</v>
      </c>
      <c r="B116" s="332">
        <f t="shared" si="5"/>
        <v>7</v>
      </c>
      <c r="C116" s="350">
        <v>2</v>
      </c>
      <c r="D116" s="351">
        <v>0</v>
      </c>
      <c r="E116" s="351">
        <v>0</v>
      </c>
      <c r="F116" s="351">
        <v>0</v>
      </c>
      <c r="G116" s="352">
        <v>5</v>
      </c>
      <c r="H116" s="332">
        <f t="shared" si="6"/>
        <v>1</v>
      </c>
      <c r="I116" s="353">
        <v>0</v>
      </c>
      <c r="J116" s="337">
        <v>1</v>
      </c>
      <c r="K116" s="332">
        <f t="shared" si="7"/>
        <v>4</v>
      </c>
      <c r="L116" s="335">
        <v>3</v>
      </c>
      <c r="M116" s="549">
        <v>1</v>
      </c>
      <c r="N116" s="543">
        <v>0</v>
      </c>
      <c r="O116" s="332">
        <v>0</v>
      </c>
      <c r="P116" s="332">
        <v>0</v>
      </c>
      <c r="Q116" s="333">
        <f t="shared" si="4"/>
        <v>12</v>
      </c>
      <c r="R116" s="262"/>
    </row>
    <row r="117" spans="1:18" ht="21" customHeight="1" x14ac:dyDescent="0.2">
      <c r="A117" s="328" t="s">
        <v>221</v>
      </c>
      <c r="B117" s="332">
        <f t="shared" si="5"/>
        <v>2112</v>
      </c>
      <c r="C117" s="350">
        <v>614</v>
      </c>
      <c r="D117" s="351">
        <v>11</v>
      </c>
      <c r="E117" s="351">
        <v>163</v>
      </c>
      <c r="F117" s="351">
        <v>501</v>
      </c>
      <c r="G117" s="352">
        <v>823</v>
      </c>
      <c r="H117" s="332">
        <f t="shared" si="6"/>
        <v>642</v>
      </c>
      <c r="I117" s="338">
        <v>324</v>
      </c>
      <c r="J117" s="339">
        <v>318</v>
      </c>
      <c r="K117" s="332">
        <f t="shared" si="7"/>
        <v>448</v>
      </c>
      <c r="L117" s="338">
        <v>216</v>
      </c>
      <c r="M117" s="547">
        <v>232</v>
      </c>
      <c r="N117" s="541">
        <v>0</v>
      </c>
      <c r="O117" s="332">
        <v>11</v>
      </c>
      <c r="P117" s="332">
        <v>57</v>
      </c>
      <c r="Q117" s="333">
        <f t="shared" si="4"/>
        <v>3270</v>
      </c>
      <c r="R117" s="262"/>
    </row>
    <row r="118" spans="1:18" ht="21" customHeight="1" x14ac:dyDescent="0.2">
      <c r="A118" s="328" t="s">
        <v>353</v>
      </c>
      <c r="B118" s="332">
        <f t="shared" si="5"/>
        <v>11</v>
      </c>
      <c r="C118" s="350">
        <v>1</v>
      </c>
      <c r="D118" s="351">
        <v>0</v>
      </c>
      <c r="E118" s="351">
        <v>1</v>
      </c>
      <c r="F118" s="351">
        <v>6</v>
      </c>
      <c r="G118" s="352">
        <v>3</v>
      </c>
      <c r="H118" s="332">
        <f t="shared" si="6"/>
        <v>11</v>
      </c>
      <c r="I118" s="338">
        <v>3</v>
      </c>
      <c r="J118" s="339">
        <v>8</v>
      </c>
      <c r="K118" s="332">
        <f t="shared" si="7"/>
        <v>3</v>
      </c>
      <c r="L118" s="338">
        <v>1</v>
      </c>
      <c r="M118" s="547">
        <v>2</v>
      </c>
      <c r="N118" s="541">
        <v>0</v>
      </c>
      <c r="O118" s="332">
        <v>0</v>
      </c>
      <c r="P118" s="332">
        <v>2</v>
      </c>
      <c r="Q118" s="333">
        <f t="shared" si="4"/>
        <v>27</v>
      </c>
      <c r="R118" s="262"/>
    </row>
    <row r="119" spans="1:18" ht="21" customHeight="1" x14ac:dyDescent="0.2">
      <c r="A119" s="328" t="s">
        <v>223</v>
      </c>
      <c r="B119" s="332">
        <f t="shared" si="5"/>
        <v>4</v>
      </c>
      <c r="C119" s="350">
        <v>0</v>
      </c>
      <c r="D119" s="351">
        <v>0</v>
      </c>
      <c r="E119" s="351">
        <v>1</v>
      </c>
      <c r="F119" s="351">
        <v>0</v>
      </c>
      <c r="G119" s="352">
        <v>3</v>
      </c>
      <c r="H119" s="332">
        <f t="shared" si="6"/>
        <v>1</v>
      </c>
      <c r="I119" s="338">
        <v>0</v>
      </c>
      <c r="J119" s="334">
        <v>1</v>
      </c>
      <c r="K119" s="332">
        <f t="shared" si="7"/>
        <v>0</v>
      </c>
      <c r="L119" s="335">
        <v>0</v>
      </c>
      <c r="M119" s="548">
        <v>0</v>
      </c>
      <c r="N119" s="543">
        <v>0</v>
      </c>
      <c r="O119" s="332">
        <v>0</v>
      </c>
      <c r="P119" s="332">
        <v>0</v>
      </c>
      <c r="Q119" s="333">
        <f t="shared" si="4"/>
        <v>5</v>
      </c>
      <c r="R119" s="262"/>
    </row>
    <row r="120" spans="1:18" ht="21" customHeight="1" x14ac:dyDescent="0.2">
      <c r="A120" s="328" t="s">
        <v>224</v>
      </c>
      <c r="B120" s="332">
        <f t="shared" si="5"/>
        <v>2</v>
      </c>
      <c r="C120" s="350">
        <v>0</v>
      </c>
      <c r="D120" s="351">
        <v>0</v>
      </c>
      <c r="E120" s="351">
        <v>0</v>
      </c>
      <c r="F120" s="351">
        <v>1</v>
      </c>
      <c r="G120" s="352">
        <v>1</v>
      </c>
      <c r="H120" s="332">
        <f t="shared" si="6"/>
        <v>3</v>
      </c>
      <c r="I120" s="338">
        <v>1</v>
      </c>
      <c r="J120" s="339">
        <v>2</v>
      </c>
      <c r="K120" s="332">
        <f t="shared" si="7"/>
        <v>0</v>
      </c>
      <c r="L120" s="338">
        <v>0</v>
      </c>
      <c r="M120" s="548">
        <v>0</v>
      </c>
      <c r="N120" s="541">
        <v>0</v>
      </c>
      <c r="O120" s="332">
        <v>0</v>
      </c>
      <c r="P120" s="332">
        <v>0</v>
      </c>
      <c r="Q120" s="333">
        <f t="shared" si="4"/>
        <v>5</v>
      </c>
      <c r="R120" s="262"/>
    </row>
    <row r="121" spans="1:18" ht="21" customHeight="1" x14ac:dyDescent="0.2">
      <c r="A121" s="328" t="s">
        <v>225</v>
      </c>
      <c r="B121" s="332">
        <f t="shared" si="5"/>
        <v>12</v>
      </c>
      <c r="C121" s="350">
        <v>3</v>
      </c>
      <c r="D121" s="351">
        <v>0</v>
      </c>
      <c r="E121" s="351">
        <v>1</v>
      </c>
      <c r="F121" s="351">
        <v>2</v>
      </c>
      <c r="G121" s="352">
        <v>6</v>
      </c>
      <c r="H121" s="332">
        <f t="shared" si="6"/>
        <v>4</v>
      </c>
      <c r="I121" s="336">
        <v>1</v>
      </c>
      <c r="J121" s="339">
        <v>3</v>
      </c>
      <c r="K121" s="332">
        <f t="shared" si="7"/>
        <v>2</v>
      </c>
      <c r="L121" s="338">
        <v>2</v>
      </c>
      <c r="M121" s="549">
        <v>0</v>
      </c>
      <c r="N121" s="541">
        <v>0</v>
      </c>
      <c r="O121" s="332">
        <v>0</v>
      </c>
      <c r="P121" s="332">
        <v>0</v>
      </c>
      <c r="Q121" s="333">
        <f t="shared" si="4"/>
        <v>18</v>
      </c>
      <c r="R121" s="262"/>
    </row>
    <row r="122" spans="1:18" ht="21" customHeight="1" x14ac:dyDescent="0.2">
      <c r="A122" s="328" t="s">
        <v>226</v>
      </c>
      <c r="B122" s="332">
        <f t="shared" si="5"/>
        <v>90</v>
      </c>
      <c r="C122" s="350">
        <v>34</v>
      </c>
      <c r="D122" s="351">
        <v>2</v>
      </c>
      <c r="E122" s="351">
        <v>8</v>
      </c>
      <c r="F122" s="351">
        <v>11</v>
      </c>
      <c r="G122" s="352">
        <v>35</v>
      </c>
      <c r="H122" s="332">
        <f t="shared" si="6"/>
        <v>18</v>
      </c>
      <c r="I122" s="338">
        <v>9</v>
      </c>
      <c r="J122" s="339">
        <v>9</v>
      </c>
      <c r="K122" s="332">
        <f t="shared" si="7"/>
        <v>7</v>
      </c>
      <c r="L122" s="338">
        <v>4</v>
      </c>
      <c r="M122" s="547">
        <v>3</v>
      </c>
      <c r="N122" s="541">
        <v>0</v>
      </c>
      <c r="O122" s="332">
        <v>0</v>
      </c>
      <c r="P122" s="332">
        <v>3</v>
      </c>
      <c r="Q122" s="333">
        <f t="shared" si="4"/>
        <v>118</v>
      </c>
      <c r="R122" s="262"/>
    </row>
    <row r="123" spans="1:18" ht="21" customHeight="1" x14ac:dyDescent="0.2">
      <c r="A123" s="328" t="s">
        <v>227</v>
      </c>
      <c r="B123" s="332">
        <f t="shared" si="5"/>
        <v>42</v>
      </c>
      <c r="C123" s="350">
        <v>6</v>
      </c>
      <c r="D123" s="351">
        <v>1</v>
      </c>
      <c r="E123" s="351">
        <v>2</v>
      </c>
      <c r="F123" s="351">
        <v>15</v>
      </c>
      <c r="G123" s="352">
        <v>18</v>
      </c>
      <c r="H123" s="332">
        <f t="shared" si="6"/>
        <v>27</v>
      </c>
      <c r="I123" s="338">
        <v>10</v>
      </c>
      <c r="J123" s="339">
        <v>17</v>
      </c>
      <c r="K123" s="332">
        <f t="shared" si="7"/>
        <v>6</v>
      </c>
      <c r="L123" s="338">
        <v>2</v>
      </c>
      <c r="M123" s="547">
        <v>4</v>
      </c>
      <c r="N123" s="541">
        <v>0</v>
      </c>
      <c r="O123" s="332">
        <v>0</v>
      </c>
      <c r="P123" s="332">
        <v>0</v>
      </c>
      <c r="Q123" s="333">
        <f t="shared" si="4"/>
        <v>75</v>
      </c>
      <c r="R123" s="262"/>
    </row>
    <row r="124" spans="1:18" ht="21" customHeight="1" x14ac:dyDescent="0.2">
      <c r="A124" s="328" t="s">
        <v>228</v>
      </c>
      <c r="B124" s="332">
        <f t="shared" si="5"/>
        <v>7</v>
      </c>
      <c r="C124" s="350">
        <v>3</v>
      </c>
      <c r="D124" s="351">
        <v>0</v>
      </c>
      <c r="E124" s="351">
        <v>0</v>
      </c>
      <c r="F124" s="351">
        <v>2</v>
      </c>
      <c r="G124" s="352">
        <v>2</v>
      </c>
      <c r="H124" s="332">
        <f t="shared" si="6"/>
        <v>4</v>
      </c>
      <c r="I124" s="338">
        <v>4</v>
      </c>
      <c r="J124" s="337">
        <v>0</v>
      </c>
      <c r="K124" s="332">
        <f t="shared" si="7"/>
        <v>2</v>
      </c>
      <c r="L124" s="338">
        <v>1</v>
      </c>
      <c r="M124" s="547">
        <v>1</v>
      </c>
      <c r="N124" s="541">
        <v>0</v>
      </c>
      <c r="O124" s="332">
        <v>0</v>
      </c>
      <c r="P124" s="332">
        <v>0</v>
      </c>
      <c r="Q124" s="333">
        <f t="shared" si="4"/>
        <v>13</v>
      </c>
      <c r="R124" s="262"/>
    </row>
    <row r="125" spans="1:18" ht="21" customHeight="1" x14ac:dyDescent="0.2">
      <c r="A125" s="328" t="s">
        <v>229</v>
      </c>
      <c r="B125" s="332">
        <f t="shared" si="5"/>
        <v>20</v>
      </c>
      <c r="C125" s="350">
        <v>7</v>
      </c>
      <c r="D125" s="351">
        <v>0</v>
      </c>
      <c r="E125" s="351">
        <v>1</v>
      </c>
      <c r="F125" s="351">
        <v>3</v>
      </c>
      <c r="G125" s="352">
        <v>9</v>
      </c>
      <c r="H125" s="332">
        <f t="shared" si="6"/>
        <v>9</v>
      </c>
      <c r="I125" s="338">
        <v>2</v>
      </c>
      <c r="J125" s="339">
        <v>7</v>
      </c>
      <c r="K125" s="332">
        <f t="shared" si="7"/>
        <v>5</v>
      </c>
      <c r="L125" s="338">
        <v>2</v>
      </c>
      <c r="M125" s="547">
        <v>3</v>
      </c>
      <c r="N125" s="541">
        <v>0</v>
      </c>
      <c r="O125" s="332">
        <v>0</v>
      </c>
      <c r="P125" s="332">
        <v>2</v>
      </c>
      <c r="Q125" s="333">
        <f t="shared" si="4"/>
        <v>36</v>
      </c>
      <c r="R125" s="262"/>
    </row>
    <row r="126" spans="1:18" ht="21" customHeight="1" x14ac:dyDescent="0.2">
      <c r="A126" s="328" t="s">
        <v>230</v>
      </c>
      <c r="B126" s="332">
        <f t="shared" si="5"/>
        <v>1354</v>
      </c>
      <c r="C126" s="350">
        <v>375</v>
      </c>
      <c r="D126" s="351">
        <v>7</v>
      </c>
      <c r="E126" s="351">
        <v>84</v>
      </c>
      <c r="F126" s="351">
        <v>314</v>
      </c>
      <c r="G126" s="352">
        <v>574</v>
      </c>
      <c r="H126" s="332">
        <f t="shared" si="6"/>
        <v>728</v>
      </c>
      <c r="I126" s="338">
        <v>316</v>
      </c>
      <c r="J126" s="339">
        <v>412</v>
      </c>
      <c r="K126" s="332">
        <f t="shared" si="7"/>
        <v>349</v>
      </c>
      <c r="L126" s="338">
        <v>165</v>
      </c>
      <c r="M126" s="547">
        <v>184</v>
      </c>
      <c r="N126" s="541">
        <v>0</v>
      </c>
      <c r="O126" s="332">
        <v>27</v>
      </c>
      <c r="P126" s="332">
        <v>72</v>
      </c>
      <c r="Q126" s="333">
        <f t="shared" si="4"/>
        <v>2530</v>
      </c>
      <c r="R126" s="262"/>
    </row>
    <row r="127" spans="1:18" ht="21" customHeight="1" x14ac:dyDescent="0.2">
      <c r="A127" s="328" t="s">
        <v>231</v>
      </c>
      <c r="B127" s="332">
        <f t="shared" si="5"/>
        <v>4</v>
      </c>
      <c r="C127" s="350">
        <v>2</v>
      </c>
      <c r="D127" s="351">
        <v>0</v>
      </c>
      <c r="E127" s="351">
        <v>0</v>
      </c>
      <c r="F127" s="351">
        <v>1</v>
      </c>
      <c r="G127" s="352">
        <v>1</v>
      </c>
      <c r="H127" s="332">
        <f t="shared" si="6"/>
        <v>1</v>
      </c>
      <c r="I127" s="335">
        <v>0</v>
      </c>
      <c r="J127" s="339">
        <v>1</v>
      </c>
      <c r="K127" s="332">
        <f t="shared" si="7"/>
        <v>0</v>
      </c>
      <c r="L127" s="335">
        <v>0</v>
      </c>
      <c r="M127" s="548">
        <v>0</v>
      </c>
      <c r="N127" s="543">
        <v>0</v>
      </c>
      <c r="O127" s="332">
        <v>0</v>
      </c>
      <c r="P127" s="332">
        <v>0</v>
      </c>
      <c r="Q127" s="333">
        <f t="shared" si="4"/>
        <v>5</v>
      </c>
      <c r="R127" s="262"/>
    </row>
    <row r="128" spans="1:18" ht="21" customHeight="1" x14ac:dyDescent="0.2">
      <c r="A128" s="328" t="s">
        <v>232</v>
      </c>
      <c r="B128" s="332">
        <f t="shared" si="5"/>
        <v>113</v>
      </c>
      <c r="C128" s="350">
        <v>29</v>
      </c>
      <c r="D128" s="351">
        <v>2</v>
      </c>
      <c r="E128" s="351">
        <v>6</v>
      </c>
      <c r="F128" s="351">
        <v>20</v>
      </c>
      <c r="G128" s="352">
        <v>56</v>
      </c>
      <c r="H128" s="332">
        <f t="shared" si="6"/>
        <v>96</v>
      </c>
      <c r="I128" s="335">
        <v>44</v>
      </c>
      <c r="J128" s="339">
        <v>52</v>
      </c>
      <c r="K128" s="332">
        <f t="shared" si="7"/>
        <v>34</v>
      </c>
      <c r="L128" s="338">
        <v>14</v>
      </c>
      <c r="M128" s="547">
        <v>20</v>
      </c>
      <c r="N128" s="541">
        <v>0</v>
      </c>
      <c r="O128" s="332">
        <v>1</v>
      </c>
      <c r="P128" s="332">
        <v>4</v>
      </c>
      <c r="Q128" s="333">
        <f t="shared" si="4"/>
        <v>248</v>
      </c>
      <c r="R128" s="262"/>
    </row>
    <row r="129" spans="1:18" ht="21" customHeight="1" x14ac:dyDescent="0.2">
      <c r="A129" s="328" t="s">
        <v>233</v>
      </c>
      <c r="B129" s="332">
        <f t="shared" si="5"/>
        <v>1</v>
      </c>
      <c r="C129" s="350">
        <v>0</v>
      </c>
      <c r="D129" s="351">
        <v>0</v>
      </c>
      <c r="E129" s="351">
        <v>0</v>
      </c>
      <c r="F129" s="351">
        <v>0</v>
      </c>
      <c r="G129" s="352">
        <v>1</v>
      </c>
      <c r="H129" s="332">
        <f t="shared" si="6"/>
        <v>0</v>
      </c>
      <c r="I129" s="354">
        <v>0</v>
      </c>
      <c r="J129" s="337">
        <v>0</v>
      </c>
      <c r="K129" s="332">
        <f t="shared" si="7"/>
        <v>2</v>
      </c>
      <c r="L129" s="338">
        <v>2</v>
      </c>
      <c r="M129" s="548">
        <v>0</v>
      </c>
      <c r="N129" s="541">
        <v>0</v>
      </c>
      <c r="O129" s="332">
        <v>0</v>
      </c>
      <c r="P129" s="332">
        <v>0</v>
      </c>
      <c r="Q129" s="333">
        <f t="shared" si="4"/>
        <v>3</v>
      </c>
      <c r="R129" s="262"/>
    </row>
    <row r="130" spans="1:18" ht="21" customHeight="1" x14ac:dyDescent="0.2">
      <c r="A130" s="328" t="s">
        <v>234</v>
      </c>
      <c r="B130" s="332">
        <f t="shared" si="5"/>
        <v>1595</v>
      </c>
      <c r="C130" s="350">
        <v>456</v>
      </c>
      <c r="D130" s="351">
        <v>14</v>
      </c>
      <c r="E130" s="351">
        <v>53</v>
      </c>
      <c r="F130" s="351">
        <v>319</v>
      </c>
      <c r="G130" s="352">
        <v>753</v>
      </c>
      <c r="H130" s="332">
        <f t="shared" si="6"/>
        <v>765</v>
      </c>
      <c r="I130" s="338">
        <v>291</v>
      </c>
      <c r="J130" s="339">
        <v>474</v>
      </c>
      <c r="K130" s="332">
        <f t="shared" si="7"/>
        <v>342</v>
      </c>
      <c r="L130" s="338">
        <v>167</v>
      </c>
      <c r="M130" s="547">
        <v>175</v>
      </c>
      <c r="N130" s="541">
        <v>0</v>
      </c>
      <c r="O130" s="332">
        <v>11</v>
      </c>
      <c r="P130" s="332">
        <v>59</v>
      </c>
      <c r="Q130" s="333">
        <f t="shared" si="4"/>
        <v>2772</v>
      </c>
      <c r="R130" s="262"/>
    </row>
    <row r="131" spans="1:18" ht="21" customHeight="1" x14ac:dyDescent="0.2">
      <c r="A131" s="328" t="s">
        <v>235</v>
      </c>
      <c r="B131" s="332">
        <f t="shared" si="5"/>
        <v>24</v>
      </c>
      <c r="C131" s="350">
        <v>10</v>
      </c>
      <c r="D131" s="351">
        <v>0</v>
      </c>
      <c r="E131" s="351">
        <v>0</v>
      </c>
      <c r="F131" s="351">
        <v>3</v>
      </c>
      <c r="G131" s="352">
        <v>11</v>
      </c>
      <c r="H131" s="332">
        <f t="shared" si="6"/>
        <v>6</v>
      </c>
      <c r="I131" s="338">
        <v>3</v>
      </c>
      <c r="J131" s="339">
        <v>3</v>
      </c>
      <c r="K131" s="332">
        <f t="shared" si="7"/>
        <v>3</v>
      </c>
      <c r="L131" s="338">
        <v>1</v>
      </c>
      <c r="M131" s="547">
        <v>2</v>
      </c>
      <c r="N131" s="541">
        <v>0</v>
      </c>
      <c r="O131" s="332">
        <v>1</v>
      </c>
      <c r="P131" s="332">
        <v>0</v>
      </c>
      <c r="Q131" s="333">
        <f t="shared" si="4"/>
        <v>34</v>
      </c>
      <c r="R131" s="262"/>
    </row>
    <row r="132" spans="1:18" ht="21" customHeight="1" x14ac:dyDescent="0.2">
      <c r="A132" s="328" t="s">
        <v>236</v>
      </c>
      <c r="B132" s="332">
        <f t="shared" si="5"/>
        <v>243</v>
      </c>
      <c r="C132" s="350">
        <v>70</v>
      </c>
      <c r="D132" s="351">
        <v>1</v>
      </c>
      <c r="E132" s="351">
        <v>7</v>
      </c>
      <c r="F132" s="351">
        <v>55</v>
      </c>
      <c r="G132" s="352">
        <v>110</v>
      </c>
      <c r="H132" s="332">
        <f t="shared" si="6"/>
        <v>122</v>
      </c>
      <c r="I132" s="338">
        <v>36</v>
      </c>
      <c r="J132" s="339">
        <v>86</v>
      </c>
      <c r="K132" s="332">
        <f t="shared" si="7"/>
        <v>40</v>
      </c>
      <c r="L132" s="338">
        <v>21</v>
      </c>
      <c r="M132" s="547">
        <v>19</v>
      </c>
      <c r="N132" s="541">
        <v>0</v>
      </c>
      <c r="O132" s="332">
        <v>0</v>
      </c>
      <c r="P132" s="332">
        <v>2</v>
      </c>
      <c r="Q132" s="333">
        <f t="shared" si="4"/>
        <v>407</v>
      </c>
      <c r="R132" s="262"/>
    </row>
    <row r="133" spans="1:18" ht="21" customHeight="1" x14ac:dyDescent="0.2">
      <c r="A133" s="328" t="s">
        <v>237</v>
      </c>
      <c r="B133" s="332">
        <f t="shared" si="5"/>
        <v>1128</v>
      </c>
      <c r="C133" s="350">
        <v>331</v>
      </c>
      <c r="D133" s="351">
        <v>19</v>
      </c>
      <c r="E133" s="351">
        <v>53</v>
      </c>
      <c r="F133" s="351">
        <v>192</v>
      </c>
      <c r="G133" s="352">
        <v>533</v>
      </c>
      <c r="H133" s="332">
        <f t="shared" si="6"/>
        <v>416</v>
      </c>
      <c r="I133" s="338">
        <v>175</v>
      </c>
      <c r="J133" s="339">
        <v>241</v>
      </c>
      <c r="K133" s="332">
        <f t="shared" si="7"/>
        <v>310</v>
      </c>
      <c r="L133" s="338">
        <v>162</v>
      </c>
      <c r="M133" s="547">
        <v>148</v>
      </c>
      <c r="N133" s="541">
        <v>0</v>
      </c>
      <c r="O133" s="332">
        <v>49</v>
      </c>
      <c r="P133" s="332">
        <v>43</v>
      </c>
      <c r="Q133" s="333">
        <f t="shared" si="4"/>
        <v>1946</v>
      </c>
      <c r="R133" s="262"/>
    </row>
    <row r="134" spans="1:18" ht="21" customHeight="1" x14ac:dyDescent="0.2">
      <c r="A134" s="328" t="s">
        <v>238</v>
      </c>
      <c r="B134" s="332">
        <f t="shared" si="5"/>
        <v>461</v>
      </c>
      <c r="C134" s="350">
        <v>136</v>
      </c>
      <c r="D134" s="351">
        <v>1</v>
      </c>
      <c r="E134" s="351">
        <v>15</v>
      </c>
      <c r="F134" s="351">
        <v>85</v>
      </c>
      <c r="G134" s="352">
        <v>224</v>
      </c>
      <c r="H134" s="332">
        <f t="shared" si="6"/>
        <v>231</v>
      </c>
      <c r="I134" s="338">
        <v>87</v>
      </c>
      <c r="J134" s="339">
        <v>144</v>
      </c>
      <c r="K134" s="332">
        <f t="shared" si="7"/>
        <v>99</v>
      </c>
      <c r="L134" s="338">
        <v>43</v>
      </c>
      <c r="M134" s="547">
        <v>56</v>
      </c>
      <c r="N134" s="541">
        <v>0</v>
      </c>
      <c r="O134" s="332">
        <v>2</v>
      </c>
      <c r="P134" s="332">
        <v>15</v>
      </c>
      <c r="Q134" s="333">
        <f t="shared" si="4"/>
        <v>808</v>
      </c>
      <c r="R134" s="262"/>
    </row>
    <row r="135" spans="1:18" ht="32.25" customHeight="1" x14ac:dyDescent="0.2">
      <c r="A135" s="328" t="s">
        <v>239</v>
      </c>
      <c r="B135" s="332">
        <f t="shared" si="5"/>
        <v>622</v>
      </c>
      <c r="C135" s="350">
        <v>192</v>
      </c>
      <c r="D135" s="351">
        <v>4</v>
      </c>
      <c r="E135" s="351">
        <v>19</v>
      </c>
      <c r="F135" s="351">
        <v>125</v>
      </c>
      <c r="G135" s="352">
        <v>282</v>
      </c>
      <c r="H135" s="332">
        <f t="shared" si="6"/>
        <v>208</v>
      </c>
      <c r="I135" s="338">
        <v>90</v>
      </c>
      <c r="J135" s="339">
        <v>118</v>
      </c>
      <c r="K135" s="332">
        <f t="shared" si="7"/>
        <v>108</v>
      </c>
      <c r="L135" s="338">
        <v>54</v>
      </c>
      <c r="M135" s="547">
        <v>54</v>
      </c>
      <c r="N135" s="541">
        <v>0</v>
      </c>
      <c r="O135" s="332">
        <v>4</v>
      </c>
      <c r="P135" s="332">
        <v>14</v>
      </c>
      <c r="Q135" s="333">
        <f t="shared" ref="Q135:Q184" si="8">B135+H135+K135+O135+P135</f>
        <v>956</v>
      </c>
      <c r="R135" s="262"/>
    </row>
    <row r="136" spans="1:18" ht="29.25" customHeight="1" x14ac:dyDescent="0.2">
      <c r="A136" s="328" t="s">
        <v>240</v>
      </c>
      <c r="B136" s="332">
        <f t="shared" ref="B136:B185" si="9">SUM(C136:G136)</f>
        <v>271</v>
      </c>
      <c r="C136" s="350">
        <v>95</v>
      </c>
      <c r="D136" s="351">
        <v>3</v>
      </c>
      <c r="E136" s="351">
        <v>8</v>
      </c>
      <c r="F136" s="351">
        <v>35</v>
      </c>
      <c r="G136" s="352">
        <v>130</v>
      </c>
      <c r="H136" s="332">
        <f t="shared" ref="H136:H185" si="10">I136+J136</f>
        <v>155</v>
      </c>
      <c r="I136" s="338">
        <v>66</v>
      </c>
      <c r="J136" s="339">
        <v>89</v>
      </c>
      <c r="K136" s="332">
        <f t="shared" ref="K136:K185" si="11">L136+M136+N136</f>
        <v>62</v>
      </c>
      <c r="L136" s="338">
        <v>22</v>
      </c>
      <c r="M136" s="547">
        <v>40</v>
      </c>
      <c r="N136" s="541">
        <v>0</v>
      </c>
      <c r="O136" s="332">
        <v>0</v>
      </c>
      <c r="P136" s="332">
        <v>11</v>
      </c>
      <c r="Q136" s="333">
        <f t="shared" si="8"/>
        <v>499</v>
      </c>
      <c r="R136" s="262"/>
    </row>
    <row r="137" spans="1:18" ht="21" customHeight="1" x14ac:dyDescent="0.2">
      <c r="A137" s="328" t="s">
        <v>241</v>
      </c>
      <c r="B137" s="332">
        <f t="shared" si="9"/>
        <v>2038</v>
      </c>
      <c r="C137" s="350">
        <v>627</v>
      </c>
      <c r="D137" s="351">
        <v>27</v>
      </c>
      <c r="E137" s="351">
        <v>86</v>
      </c>
      <c r="F137" s="351">
        <v>444</v>
      </c>
      <c r="G137" s="352">
        <v>854</v>
      </c>
      <c r="H137" s="332">
        <f t="shared" si="10"/>
        <v>1243</v>
      </c>
      <c r="I137" s="338">
        <v>386</v>
      </c>
      <c r="J137" s="339">
        <v>857</v>
      </c>
      <c r="K137" s="332">
        <f t="shared" si="11"/>
        <v>506</v>
      </c>
      <c r="L137" s="338">
        <v>250</v>
      </c>
      <c r="M137" s="547">
        <v>256</v>
      </c>
      <c r="N137" s="541">
        <v>0</v>
      </c>
      <c r="O137" s="332">
        <v>19</v>
      </c>
      <c r="P137" s="332">
        <v>20</v>
      </c>
      <c r="Q137" s="333">
        <f t="shared" si="8"/>
        <v>3826</v>
      </c>
      <c r="R137" s="262"/>
    </row>
    <row r="138" spans="1:18" ht="21" customHeight="1" x14ac:dyDescent="0.2">
      <c r="A138" s="328" t="s">
        <v>242</v>
      </c>
      <c r="B138" s="332">
        <f t="shared" si="9"/>
        <v>36</v>
      </c>
      <c r="C138" s="350">
        <v>6</v>
      </c>
      <c r="D138" s="351">
        <v>0</v>
      </c>
      <c r="E138" s="351">
        <v>0</v>
      </c>
      <c r="F138" s="351">
        <v>6</v>
      </c>
      <c r="G138" s="352">
        <v>24</v>
      </c>
      <c r="H138" s="332">
        <f t="shared" si="10"/>
        <v>9</v>
      </c>
      <c r="I138" s="338">
        <v>4</v>
      </c>
      <c r="J138" s="339">
        <v>5</v>
      </c>
      <c r="K138" s="332">
        <f t="shared" si="11"/>
        <v>4</v>
      </c>
      <c r="L138" s="338">
        <v>3</v>
      </c>
      <c r="M138" s="548">
        <v>1</v>
      </c>
      <c r="N138" s="541">
        <v>0</v>
      </c>
      <c r="O138" s="332">
        <v>3</v>
      </c>
      <c r="P138" s="332">
        <v>0</v>
      </c>
      <c r="Q138" s="333">
        <f t="shared" si="8"/>
        <v>52</v>
      </c>
      <c r="R138" s="262"/>
    </row>
    <row r="139" spans="1:18" ht="21" customHeight="1" x14ac:dyDescent="0.2">
      <c r="A139" s="328" t="s">
        <v>243</v>
      </c>
      <c r="B139" s="332">
        <f t="shared" si="9"/>
        <v>15</v>
      </c>
      <c r="C139" s="350">
        <v>7</v>
      </c>
      <c r="D139" s="351">
        <v>0</v>
      </c>
      <c r="E139" s="351">
        <v>1</v>
      </c>
      <c r="F139" s="351">
        <v>2</v>
      </c>
      <c r="G139" s="352">
        <v>5</v>
      </c>
      <c r="H139" s="332">
        <f t="shared" si="10"/>
        <v>6</v>
      </c>
      <c r="I139" s="338">
        <v>2</v>
      </c>
      <c r="J139" s="339">
        <v>4</v>
      </c>
      <c r="K139" s="332">
        <f t="shared" si="11"/>
        <v>4</v>
      </c>
      <c r="L139" s="338">
        <v>3</v>
      </c>
      <c r="M139" s="547">
        <v>1</v>
      </c>
      <c r="N139" s="541">
        <v>0</v>
      </c>
      <c r="O139" s="332">
        <v>1</v>
      </c>
      <c r="P139" s="332">
        <v>1</v>
      </c>
      <c r="Q139" s="333">
        <f t="shared" si="8"/>
        <v>27</v>
      </c>
      <c r="R139" s="262"/>
    </row>
    <row r="140" spans="1:18" ht="21" customHeight="1" x14ac:dyDescent="0.2">
      <c r="A140" s="328" t="s">
        <v>244</v>
      </c>
      <c r="B140" s="332">
        <f t="shared" si="9"/>
        <v>52</v>
      </c>
      <c r="C140" s="350">
        <v>11</v>
      </c>
      <c r="D140" s="351">
        <v>0</v>
      </c>
      <c r="E140" s="351">
        <v>6</v>
      </c>
      <c r="F140" s="351">
        <v>7</v>
      </c>
      <c r="G140" s="352">
        <v>28</v>
      </c>
      <c r="H140" s="332">
        <f t="shared" si="10"/>
        <v>30</v>
      </c>
      <c r="I140" s="338">
        <v>10</v>
      </c>
      <c r="J140" s="339">
        <v>20</v>
      </c>
      <c r="K140" s="332">
        <f t="shared" si="11"/>
        <v>7</v>
      </c>
      <c r="L140" s="338">
        <v>4</v>
      </c>
      <c r="M140" s="547">
        <v>3</v>
      </c>
      <c r="N140" s="541">
        <v>0</v>
      </c>
      <c r="O140" s="332">
        <v>1</v>
      </c>
      <c r="P140" s="332">
        <v>2</v>
      </c>
      <c r="Q140" s="333">
        <f t="shared" si="8"/>
        <v>92</v>
      </c>
      <c r="R140" s="262"/>
    </row>
    <row r="141" spans="1:18" ht="21" customHeight="1" x14ac:dyDescent="0.2">
      <c r="A141" s="328" t="s">
        <v>245</v>
      </c>
      <c r="B141" s="332">
        <f t="shared" si="9"/>
        <v>4</v>
      </c>
      <c r="C141" s="350">
        <v>1</v>
      </c>
      <c r="D141" s="351">
        <v>0</v>
      </c>
      <c r="E141" s="351">
        <v>0</v>
      </c>
      <c r="F141" s="351">
        <v>1</v>
      </c>
      <c r="G141" s="352">
        <v>2</v>
      </c>
      <c r="H141" s="332">
        <f t="shared" si="10"/>
        <v>2</v>
      </c>
      <c r="I141" s="335">
        <v>0</v>
      </c>
      <c r="J141" s="339">
        <v>2</v>
      </c>
      <c r="K141" s="332">
        <f t="shared" si="11"/>
        <v>1</v>
      </c>
      <c r="L141" s="335">
        <v>0</v>
      </c>
      <c r="M141" s="547">
        <v>1</v>
      </c>
      <c r="N141" s="543">
        <v>0</v>
      </c>
      <c r="O141" s="332">
        <v>0</v>
      </c>
      <c r="P141" s="332">
        <v>0</v>
      </c>
      <c r="Q141" s="333">
        <f t="shared" si="8"/>
        <v>7</v>
      </c>
      <c r="R141" s="262"/>
    </row>
    <row r="142" spans="1:18" ht="21" customHeight="1" x14ac:dyDescent="0.2">
      <c r="A142" s="328" t="s">
        <v>246</v>
      </c>
      <c r="B142" s="332">
        <f t="shared" si="9"/>
        <v>100</v>
      </c>
      <c r="C142" s="350">
        <v>17</v>
      </c>
      <c r="D142" s="351">
        <v>0</v>
      </c>
      <c r="E142" s="351">
        <v>11</v>
      </c>
      <c r="F142" s="351">
        <v>22</v>
      </c>
      <c r="G142" s="352">
        <v>50</v>
      </c>
      <c r="H142" s="332">
        <f t="shared" si="10"/>
        <v>32</v>
      </c>
      <c r="I142" s="338">
        <v>9</v>
      </c>
      <c r="J142" s="339">
        <v>23</v>
      </c>
      <c r="K142" s="332">
        <f t="shared" si="11"/>
        <v>15</v>
      </c>
      <c r="L142" s="338">
        <v>9</v>
      </c>
      <c r="M142" s="547">
        <v>6</v>
      </c>
      <c r="N142" s="541">
        <v>0</v>
      </c>
      <c r="O142" s="332">
        <v>4</v>
      </c>
      <c r="P142" s="332">
        <v>3</v>
      </c>
      <c r="Q142" s="333">
        <f t="shared" si="8"/>
        <v>154</v>
      </c>
      <c r="R142" s="262"/>
    </row>
    <row r="143" spans="1:18" ht="21" customHeight="1" x14ac:dyDescent="0.2">
      <c r="A143" s="328" t="s">
        <v>247</v>
      </c>
      <c r="B143" s="332">
        <f t="shared" si="9"/>
        <v>188</v>
      </c>
      <c r="C143" s="350">
        <v>53</v>
      </c>
      <c r="D143" s="351">
        <v>2</v>
      </c>
      <c r="E143" s="351">
        <v>8</v>
      </c>
      <c r="F143" s="351">
        <v>41</v>
      </c>
      <c r="G143" s="352">
        <v>84</v>
      </c>
      <c r="H143" s="332">
        <f t="shared" si="10"/>
        <v>112</v>
      </c>
      <c r="I143" s="338">
        <v>25</v>
      </c>
      <c r="J143" s="339">
        <v>87</v>
      </c>
      <c r="K143" s="332">
        <f t="shared" si="11"/>
        <v>35</v>
      </c>
      <c r="L143" s="338">
        <v>19</v>
      </c>
      <c r="M143" s="547">
        <v>16</v>
      </c>
      <c r="N143" s="541">
        <v>0</v>
      </c>
      <c r="O143" s="332">
        <v>6</v>
      </c>
      <c r="P143" s="332">
        <v>11</v>
      </c>
      <c r="Q143" s="333">
        <f t="shared" si="8"/>
        <v>352</v>
      </c>
      <c r="R143" s="262"/>
    </row>
    <row r="144" spans="1:18" ht="21" customHeight="1" x14ac:dyDescent="0.2">
      <c r="A144" s="328" t="s">
        <v>248</v>
      </c>
      <c r="B144" s="332">
        <f t="shared" si="9"/>
        <v>3</v>
      </c>
      <c r="C144" s="350">
        <v>0</v>
      </c>
      <c r="D144" s="351">
        <v>0</v>
      </c>
      <c r="E144" s="351">
        <v>0</v>
      </c>
      <c r="F144" s="351">
        <v>2</v>
      </c>
      <c r="G144" s="352">
        <v>1</v>
      </c>
      <c r="H144" s="332">
        <f t="shared" si="10"/>
        <v>1</v>
      </c>
      <c r="I144" s="336">
        <v>0</v>
      </c>
      <c r="J144" s="337">
        <v>1</v>
      </c>
      <c r="K144" s="332">
        <f t="shared" si="11"/>
        <v>0</v>
      </c>
      <c r="L144" s="335">
        <v>0</v>
      </c>
      <c r="M144" s="548">
        <v>0</v>
      </c>
      <c r="N144" s="543">
        <v>0</v>
      </c>
      <c r="O144" s="332">
        <v>0</v>
      </c>
      <c r="P144" s="332">
        <v>0</v>
      </c>
      <c r="Q144" s="333">
        <f t="shared" si="8"/>
        <v>4</v>
      </c>
      <c r="R144" s="262"/>
    </row>
    <row r="145" spans="1:18" ht="21" customHeight="1" x14ac:dyDescent="0.2">
      <c r="A145" s="328" t="s">
        <v>249</v>
      </c>
      <c r="B145" s="332">
        <f t="shared" si="9"/>
        <v>213</v>
      </c>
      <c r="C145" s="350">
        <v>64</v>
      </c>
      <c r="D145" s="351">
        <v>7</v>
      </c>
      <c r="E145" s="351">
        <v>10</v>
      </c>
      <c r="F145" s="351">
        <v>51</v>
      </c>
      <c r="G145" s="352">
        <v>81</v>
      </c>
      <c r="H145" s="332">
        <f t="shared" si="10"/>
        <v>91</v>
      </c>
      <c r="I145" s="338">
        <v>28</v>
      </c>
      <c r="J145" s="339">
        <v>63</v>
      </c>
      <c r="K145" s="332">
        <f t="shared" si="11"/>
        <v>63</v>
      </c>
      <c r="L145" s="338">
        <v>28</v>
      </c>
      <c r="M145" s="547">
        <v>35</v>
      </c>
      <c r="N145" s="541">
        <v>0</v>
      </c>
      <c r="O145" s="332">
        <v>1</v>
      </c>
      <c r="P145" s="332">
        <v>1</v>
      </c>
      <c r="Q145" s="333">
        <f t="shared" si="8"/>
        <v>369</v>
      </c>
      <c r="R145" s="262"/>
    </row>
    <row r="146" spans="1:18" ht="21" customHeight="1" x14ac:dyDescent="0.2">
      <c r="A146" s="328" t="s">
        <v>250</v>
      </c>
      <c r="B146" s="332">
        <f t="shared" si="9"/>
        <v>81</v>
      </c>
      <c r="C146" s="350">
        <v>29</v>
      </c>
      <c r="D146" s="351">
        <v>1</v>
      </c>
      <c r="E146" s="351">
        <v>3</v>
      </c>
      <c r="F146" s="351">
        <v>11</v>
      </c>
      <c r="G146" s="352">
        <v>37</v>
      </c>
      <c r="H146" s="332">
        <f t="shared" si="10"/>
        <v>42</v>
      </c>
      <c r="I146" s="338">
        <v>6</v>
      </c>
      <c r="J146" s="339">
        <v>36</v>
      </c>
      <c r="K146" s="332">
        <f t="shared" si="11"/>
        <v>30</v>
      </c>
      <c r="L146" s="338">
        <v>16</v>
      </c>
      <c r="M146" s="547">
        <v>14</v>
      </c>
      <c r="N146" s="541">
        <v>0</v>
      </c>
      <c r="O146" s="332">
        <v>0</v>
      </c>
      <c r="P146" s="332">
        <v>1</v>
      </c>
      <c r="Q146" s="333">
        <f t="shared" si="8"/>
        <v>154</v>
      </c>
      <c r="R146" s="262"/>
    </row>
    <row r="147" spans="1:18" ht="21" customHeight="1" x14ac:dyDescent="0.2">
      <c r="A147" s="328" t="s">
        <v>251</v>
      </c>
      <c r="B147" s="332">
        <f t="shared" si="9"/>
        <v>94</v>
      </c>
      <c r="C147" s="350">
        <v>32</v>
      </c>
      <c r="D147" s="351">
        <v>2</v>
      </c>
      <c r="E147" s="351">
        <v>1</v>
      </c>
      <c r="F147" s="351">
        <v>22</v>
      </c>
      <c r="G147" s="352">
        <v>37</v>
      </c>
      <c r="H147" s="332">
        <f t="shared" si="10"/>
        <v>30</v>
      </c>
      <c r="I147" s="338">
        <v>13</v>
      </c>
      <c r="J147" s="339">
        <v>17</v>
      </c>
      <c r="K147" s="332">
        <f t="shared" si="11"/>
        <v>15</v>
      </c>
      <c r="L147" s="338">
        <v>5</v>
      </c>
      <c r="M147" s="547">
        <v>10</v>
      </c>
      <c r="N147" s="541">
        <v>0</v>
      </c>
      <c r="O147" s="332">
        <v>1</v>
      </c>
      <c r="P147" s="332">
        <v>1</v>
      </c>
      <c r="Q147" s="333">
        <f t="shared" si="8"/>
        <v>141</v>
      </c>
      <c r="R147" s="262"/>
    </row>
    <row r="148" spans="1:18" ht="21" customHeight="1" x14ac:dyDescent="0.2">
      <c r="A148" s="328" t="s">
        <v>252</v>
      </c>
      <c r="B148" s="332">
        <f t="shared" si="9"/>
        <v>31</v>
      </c>
      <c r="C148" s="350">
        <v>11</v>
      </c>
      <c r="D148" s="351">
        <v>1</v>
      </c>
      <c r="E148" s="351">
        <v>1</v>
      </c>
      <c r="F148" s="351">
        <v>4</v>
      </c>
      <c r="G148" s="352">
        <v>14</v>
      </c>
      <c r="H148" s="332">
        <f t="shared" si="10"/>
        <v>14</v>
      </c>
      <c r="I148" s="338">
        <v>5</v>
      </c>
      <c r="J148" s="339">
        <v>9</v>
      </c>
      <c r="K148" s="332">
        <f t="shared" si="11"/>
        <v>4</v>
      </c>
      <c r="L148" s="338">
        <v>1</v>
      </c>
      <c r="M148" s="547">
        <v>3</v>
      </c>
      <c r="N148" s="541">
        <v>0</v>
      </c>
      <c r="O148" s="332">
        <v>0</v>
      </c>
      <c r="P148" s="332">
        <v>0</v>
      </c>
      <c r="Q148" s="333">
        <f t="shared" si="8"/>
        <v>49</v>
      </c>
      <c r="R148" s="262"/>
    </row>
    <row r="149" spans="1:18" ht="21" customHeight="1" x14ac:dyDescent="0.2">
      <c r="A149" s="328" t="s">
        <v>253</v>
      </c>
      <c r="B149" s="332">
        <f t="shared" si="9"/>
        <v>3433</v>
      </c>
      <c r="C149" s="350">
        <v>1063</v>
      </c>
      <c r="D149" s="351">
        <v>40</v>
      </c>
      <c r="E149" s="351">
        <v>198</v>
      </c>
      <c r="F149" s="351">
        <v>603</v>
      </c>
      <c r="G149" s="352">
        <v>1529</v>
      </c>
      <c r="H149" s="332">
        <f t="shared" si="10"/>
        <v>1478</v>
      </c>
      <c r="I149" s="338">
        <v>643</v>
      </c>
      <c r="J149" s="339">
        <v>835</v>
      </c>
      <c r="K149" s="332">
        <f t="shared" si="11"/>
        <v>894</v>
      </c>
      <c r="L149" s="338">
        <v>450</v>
      </c>
      <c r="M149" s="547">
        <v>443</v>
      </c>
      <c r="N149" s="541">
        <v>1</v>
      </c>
      <c r="O149" s="332">
        <v>45</v>
      </c>
      <c r="P149" s="332">
        <v>117</v>
      </c>
      <c r="Q149" s="333">
        <f t="shared" si="8"/>
        <v>5967</v>
      </c>
      <c r="R149" s="262"/>
    </row>
    <row r="150" spans="1:18" ht="21" customHeight="1" x14ac:dyDescent="0.2">
      <c r="A150" s="328" t="s">
        <v>254</v>
      </c>
      <c r="B150" s="332">
        <f t="shared" si="9"/>
        <v>201</v>
      </c>
      <c r="C150" s="350">
        <v>61</v>
      </c>
      <c r="D150" s="351">
        <v>2</v>
      </c>
      <c r="E150" s="351">
        <v>21</v>
      </c>
      <c r="F150" s="351">
        <v>35</v>
      </c>
      <c r="G150" s="352">
        <v>82</v>
      </c>
      <c r="H150" s="332">
        <f t="shared" si="10"/>
        <v>85</v>
      </c>
      <c r="I150" s="338">
        <v>31</v>
      </c>
      <c r="J150" s="339">
        <v>54</v>
      </c>
      <c r="K150" s="332">
        <f t="shared" si="11"/>
        <v>43</v>
      </c>
      <c r="L150" s="338">
        <v>18</v>
      </c>
      <c r="M150" s="547">
        <v>25</v>
      </c>
      <c r="N150" s="541">
        <v>0</v>
      </c>
      <c r="O150" s="332">
        <v>4</v>
      </c>
      <c r="P150" s="332">
        <v>9</v>
      </c>
      <c r="Q150" s="333">
        <f t="shared" si="8"/>
        <v>342</v>
      </c>
      <c r="R150" s="262"/>
    </row>
    <row r="151" spans="1:18" ht="21" customHeight="1" x14ac:dyDescent="0.2">
      <c r="A151" s="328" t="s">
        <v>255</v>
      </c>
      <c r="B151" s="332">
        <f t="shared" si="9"/>
        <v>89</v>
      </c>
      <c r="C151" s="350">
        <v>20</v>
      </c>
      <c r="D151" s="351">
        <v>0</v>
      </c>
      <c r="E151" s="351">
        <v>3</v>
      </c>
      <c r="F151" s="351">
        <v>20</v>
      </c>
      <c r="G151" s="352">
        <v>46</v>
      </c>
      <c r="H151" s="332">
        <f t="shared" si="10"/>
        <v>46</v>
      </c>
      <c r="I151" s="338">
        <v>18</v>
      </c>
      <c r="J151" s="339">
        <v>28</v>
      </c>
      <c r="K151" s="332">
        <f t="shared" si="11"/>
        <v>22</v>
      </c>
      <c r="L151" s="338">
        <v>11</v>
      </c>
      <c r="M151" s="547">
        <v>11</v>
      </c>
      <c r="N151" s="541">
        <v>0</v>
      </c>
      <c r="O151" s="332">
        <v>0</v>
      </c>
      <c r="P151" s="332">
        <v>5</v>
      </c>
      <c r="Q151" s="333">
        <f t="shared" si="8"/>
        <v>162</v>
      </c>
      <c r="R151" s="262"/>
    </row>
    <row r="152" spans="1:18" ht="21" customHeight="1" x14ac:dyDescent="0.2">
      <c r="A152" s="328" t="s">
        <v>256</v>
      </c>
      <c r="B152" s="332">
        <f t="shared" si="9"/>
        <v>128</v>
      </c>
      <c r="C152" s="350">
        <v>34</v>
      </c>
      <c r="D152" s="351">
        <v>1</v>
      </c>
      <c r="E152" s="351">
        <v>4</v>
      </c>
      <c r="F152" s="351">
        <v>29</v>
      </c>
      <c r="G152" s="352">
        <v>60</v>
      </c>
      <c r="H152" s="332">
        <f t="shared" si="10"/>
        <v>44</v>
      </c>
      <c r="I152" s="338">
        <v>12</v>
      </c>
      <c r="J152" s="339">
        <v>32</v>
      </c>
      <c r="K152" s="332">
        <f t="shared" si="11"/>
        <v>29</v>
      </c>
      <c r="L152" s="338">
        <v>10</v>
      </c>
      <c r="M152" s="547">
        <v>19</v>
      </c>
      <c r="N152" s="541">
        <v>0</v>
      </c>
      <c r="O152" s="332">
        <v>1</v>
      </c>
      <c r="P152" s="332">
        <v>2</v>
      </c>
      <c r="Q152" s="333">
        <f t="shared" si="8"/>
        <v>204</v>
      </c>
      <c r="R152" s="262"/>
    </row>
    <row r="153" spans="1:18" ht="21" customHeight="1" x14ac:dyDescent="0.2">
      <c r="A153" s="328" t="s">
        <v>257</v>
      </c>
      <c r="B153" s="332">
        <f t="shared" si="9"/>
        <v>476</v>
      </c>
      <c r="C153" s="350">
        <v>143</v>
      </c>
      <c r="D153" s="351">
        <v>6</v>
      </c>
      <c r="E153" s="351">
        <v>12</v>
      </c>
      <c r="F153" s="351">
        <v>105</v>
      </c>
      <c r="G153" s="352">
        <v>210</v>
      </c>
      <c r="H153" s="332">
        <f t="shared" si="10"/>
        <v>208</v>
      </c>
      <c r="I153" s="338">
        <v>87</v>
      </c>
      <c r="J153" s="339">
        <v>121</v>
      </c>
      <c r="K153" s="332">
        <f t="shared" si="11"/>
        <v>68</v>
      </c>
      <c r="L153" s="338">
        <v>30</v>
      </c>
      <c r="M153" s="547">
        <v>38</v>
      </c>
      <c r="N153" s="541">
        <v>0</v>
      </c>
      <c r="O153" s="332">
        <v>4</v>
      </c>
      <c r="P153" s="332">
        <v>15</v>
      </c>
      <c r="Q153" s="333">
        <f t="shared" si="8"/>
        <v>771</v>
      </c>
      <c r="R153" s="262"/>
    </row>
    <row r="154" spans="1:18" ht="21" customHeight="1" x14ac:dyDescent="0.2">
      <c r="A154" s="328" t="s">
        <v>258</v>
      </c>
      <c r="B154" s="332">
        <f t="shared" si="9"/>
        <v>19</v>
      </c>
      <c r="C154" s="350">
        <v>2</v>
      </c>
      <c r="D154" s="351">
        <v>1</v>
      </c>
      <c r="E154" s="351">
        <v>0</v>
      </c>
      <c r="F154" s="351">
        <v>6</v>
      </c>
      <c r="G154" s="352">
        <v>10</v>
      </c>
      <c r="H154" s="332">
        <f t="shared" si="10"/>
        <v>13</v>
      </c>
      <c r="I154" s="354">
        <v>7</v>
      </c>
      <c r="J154" s="339">
        <v>6</v>
      </c>
      <c r="K154" s="332">
        <f t="shared" si="11"/>
        <v>2</v>
      </c>
      <c r="L154" s="335">
        <v>2</v>
      </c>
      <c r="M154" s="547">
        <v>0</v>
      </c>
      <c r="N154" s="543">
        <v>0</v>
      </c>
      <c r="O154" s="332">
        <v>0</v>
      </c>
      <c r="P154" s="332">
        <v>0</v>
      </c>
      <c r="Q154" s="333">
        <f t="shared" si="8"/>
        <v>34</v>
      </c>
      <c r="R154" s="262"/>
    </row>
    <row r="155" spans="1:18" ht="21" customHeight="1" x14ac:dyDescent="0.2">
      <c r="A155" s="328" t="s">
        <v>259</v>
      </c>
      <c r="B155" s="332">
        <f t="shared" si="9"/>
        <v>165</v>
      </c>
      <c r="C155" s="350">
        <v>49</v>
      </c>
      <c r="D155" s="351">
        <v>2</v>
      </c>
      <c r="E155" s="351">
        <v>11</v>
      </c>
      <c r="F155" s="351">
        <v>33</v>
      </c>
      <c r="G155" s="352">
        <v>70</v>
      </c>
      <c r="H155" s="332">
        <f t="shared" si="10"/>
        <v>96</v>
      </c>
      <c r="I155" s="338">
        <v>57</v>
      </c>
      <c r="J155" s="339">
        <v>39</v>
      </c>
      <c r="K155" s="332">
        <f t="shared" si="11"/>
        <v>37</v>
      </c>
      <c r="L155" s="338">
        <v>16</v>
      </c>
      <c r="M155" s="547">
        <v>21</v>
      </c>
      <c r="N155" s="541">
        <v>0</v>
      </c>
      <c r="O155" s="332">
        <v>12</v>
      </c>
      <c r="P155" s="332">
        <v>9</v>
      </c>
      <c r="Q155" s="333">
        <f t="shared" si="8"/>
        <v>319</v>
      </c>
      <c r="R155" s="262"/>
    </row>
    <row r="156" spans="1:18" ht="21" customHeight="1" x14ac:dyDescent="0.2">
      <c r="A156" s="328" t="s">
        <v>260</v>
      </c>
      <c r="B156" s="332">
        <f t="shared" si="9"/>
        <v>970</v>
      </c>
      <c r="C156" s="350">
        <v>306</v>
      </c>
      <c r="D156" s="351">
        <v>12</v>
      </c>
      <c r="E156" s="351">
        <v>55</v>
      </c>
      <c r="F156" s="351">
        <v>221</v>
      </c>
      <c r="G156" s="352">
        <v>376</v>
      </c>
      <c r="H156" s="332">
        <f t="shared" si="10"/>
        <v>510</v>
      </c>
      <c r="I156" s="338">
        <v>121</v>
      </c>
      <c r="J156" s="339">
        <v>389</v>
      </c>
      <c r="K156" s="332">
        <f t="shared" si="11"/>
        <v>238</v>
      </c>
      <c r="L156" s="338">
        <v>114</v>
      </c>
      <c r="M156" s="547">
        <v>124</v>
      </c>
      <c r="N156" s="541">
        <v>0</v>
      </c>
      <c r="O156" s="332">
        <v>7</v>
      </c>
      <c r="P156" s="332">
        <v>10</v>
      </c>
      <c r="Q156" s="333">
        <f t="shared" si="8"/>
        <v>1735</v>
      </c>
      <c r="R156" s="262"/>
    </row>
    <row r="157" spans="1:18" ht="21" customHeight="1" x14ac:dyDescent="0.2">
      <c r="A157" s="328" t="s">
        <v>261</v>
      </c>
      <c r="B157" s="332">
        <f t="shared" si="9"/>
        <v>64</v>
      </c>
      <c r="C157" s="350">
        <v>12</v>
      </c>
      <c r="D157" s="351">
        <v>0</v>
      </c>
      <c r="E157" s="351">
        <v>2</v>
      </c>
      <c r="F157" s="351">
        <v>14</v>
      </c>
      <c r="G157" s="352">
        <v>36</v>
      </c>
      <c r="H157" s="332">
        <f t="shared" si="10"/>
        <v>17</v>
      </c>
      <c r="I157" s="338">
        <v>7</v>
      </c>
      <c r="J157" s="339">
        <v>10</v>
      </c>
      <c r="K157" s="332">
        <f t="shared" si="11"/>
        <v>16</v>
      </c>
      <c r="L157" s="338">
        <v>5</v>
      </c>
      <c r="M157" s="547">
        <v>11</v>
      </c>
      <c r="N157" s="541">
        <v>0</v>
      </c>
      <c r="O157" s="332">
        <v>0</v>
      </c>
      <c r="P157" s="332">
        <v>2</v>
      </c>
      <c r="Q157" s="333">
        <f t="shared" si="8"/>
        <v>99</v>
      </c>
      <c r="R157" s="262"/>
    </row>
    <row r="158" spans="1:18" ht="21" customHeight="1" x14ac:dyDescent="0.2">
      <c r="A158" s="328" t="s">
        <v>262</v>
      </c>
      <c r="B158" s="332">
        <f t="shared" si="9"/>
        <v>46</v>
      </c>
      <c r="C158" s="350">
        <v>13</v>
      </c>
      <c r="D158" s="351">
        <v>1</v>
      </c>
      <c r="E158" s="351">
        <v>4</v>
      </c>
      <c r="F158" s="351">
        <v>12</v>
      </c>
      <c r="G158" s="352">
        <v>16</v>
      </c>
      <c r="H158" s="332">
        <f t="shared" si="10"/>
        <v>12</v>
      </c>
      <c r="I158" s="338">
        <v>6</v>
      </c>
      <c r="J158" s="339">
        <v>6</v>
      </c>
      <c r="K158" s="332">
        <f t="shared" si="11"/>
        <v>3</v>
      </c>
      <c r="L158" s="335">
        <v>1</v>
      </c>
      <c r="M158" s="547">
        <v>2</v>
      </c>
      <c r="N158" s="543">
        <v>0</v>
      </c>
      <c r="O158" s="332">
        <v>3</v>
      </c>
      <c r="P158" s="332">
        <v>0</v>
      </c>
      <c r="Q158" s="333">
        <f t="shared" si="8"/>
        <v>64</v>
      </c>
      <c r="R158" s="262"/>
    </row>
    <row r="159" spans="1:18" ht="21" customHeight="1" x14ac:dyDescent="0.2">
      <c r="A159" s="328" t="s">
        <v>263</v>
      </c>
      <c r="B159" s="332">
        <f t="shared" si="9"/>
        <v>36</v>
      </c>
      <c r="C159" s="350">
        <v>8</v>
      </c>
      <c r="D159" s="351">
        <v>0</v>
      </c>
      <c r="E159" s="351">
        <v>1</v>
      </c>
      <c r="F159" s="351">
        <v>8</v>
      </c>
      <c r="G159" s="352">
        <v>19</v>
      </c>
      <c r="H159" s="332">
        <f t="shared" si="10"/>
        <v>11</v>
      </c>
      <c r="I159" s="338">
        <v>3</v>
      </c>
      <c r="J159" s="339">
        <v>8</v>
      </c>
      <c r="K159" s="332">
        <f t="shared" si="11"/>
        <v>3</v>
      </c>
      <c r="L159" s="335">
        <v>0</v>
      </c>
      <c r="M159" s="547">
        <v>3</v>
      </c>
      <c r="N159" s="543">
        <v>0</v>
      </c>
      <c r="O159" s="332">
        <v>0</v>
      </c>
      <c r="P159" s="332">
        <v>0</v>
      </c>
      <c r="Q159" s="333">
        <f t="shared" si="8"/>
        <v>50</v>
      </c>
      <c r="R159" s="262"/>
    </row>
    <row r="160" spans="1:18" ht="21" customHeight="1" x14ac:dyDescent="0.2">
      <c r="A160" s="328" t="s">
        <v>264</v>
      </c>
      <c r="B160" s="332">
        <f t="shared" si="9"/>
        <v>29</v>
      </c>
      <c r="C160" s="350">
        <v>15</v>
      </c>
      <c r="D160" s="351">
        <v>1</v>
      </c>
      <c r="E160" s="351">
        <v>0</v>
      </c>
      <c r="F160" s="351">
        <v>2</v>
      </c>
      <c r="G160" s="352">
        <v>11</v>
      </c>
      <c r="H160" s="332">
        <f t="shared" si="10"/>
        <v>6</v>
      </c>
      <c r="I160" s="338">
        <v>1</v>
      </c>
      <c r="J160" s="339">
        <v>5</v>
      </c>
      <c r="K160" s="332">
        <f t="shared" si="11"/>
        <v>7</v>
      </c>
      <c r="L160" s="338">
        <v>3</v>
      </c>
      <c r="M160" s="547">
        <v>4</v>
      </c>
      <c r="N160" s="541">
        <v>0</v>
      </c>
      <c r="O160" s="332">
        <v>0</v>
      </c>
      <c r="P160" s="332">
        <v>0</v>
      </c>
      <c r="Q160" s="333">
        <f t="shared" si="8"/>
        <v>42</v>
      </c>
      <c r="R160" s="262"/>
    </row>
    <row r="161" spans="1:18" ht="21" customHeight="1" x14ac:dyDescent="0.2">
      <c r="A161" s="328" t="s">
        <v>265</v>
      </c>
      <c r="B161" s="332">
        <f t="shared" si="9"/>
        <v>28</v>
      </c>
      <c r="C161" s="350">
        <v>5</v>
      </c>
      <c r="D161" s="351">
        <v>1</v>
      </c>
      <c r="E161" s="351">
        <v>1</v>
      </c>
      <c r="F161" s="351">
        <v>3</v>
      </c>
      <c r="G161" s="352">
        <v>18</v>
      </c>
      <c r="H161" s="332">
        <f t="shared" si="10"/>
        <v>10</v>
      </c>
      <c r="I161" s="338">
        <v>5</v>
      </c>
      <c r="J161" s="339">
        <v>5</v>
      </c>
      <c r="K161" s="332">
        <f t="shared" si="11"/>
        <v>4</v>
      </c>
      <c r="L161" s="335">
        <v>2</v>
      </c>
      <c r="M161" s="547">
        <v>2</v>
      </c>
      <c r="N161" s="543">
        <v>0</v>
      </c>
      <c r="O161" s="332">
        <v>1</v>
      </c>
      <c r="P161" s="332">
        <v>0</v>
      </c>
      <c r="Q161" s="333">
        <f t="shared" si="8"/>
        <v>43</v>
      </c>
      <c r="R161" s="262"/>
    </row>
    <row r="162" spans="1:18" ht="21" customHeight="1" x14ac:dyDescent="0.2">
      <c r="A162" s="328" t="s">
        <v>266</v>
      </c>
      <c r="B162" s="332">
        <f t="shared" si="9"/>
        <v>315</v>
      </c>
      <c r="C162" s="350">
        <v>87</v>
      </c>
      <c r="D162" s="351">
        <v>2</v>
      </c>
      <c r="E162" s="351">
        <v>15</v>
      </c>
      <c r="F162" s="351">
        <v>62</v>
      </c>
      <c r="G162" s="352">
        <v>149</v>
      </c>
      <c r="H162" s="332">
        <f t="shared" si="10"/>
        <v>105</v>
      </c>
      <c r="I162" s="338">
        <v>40</v>
      </c>
      <c r="J162" s="339">
        <v>65</v>
      </c>
      <c r="K162" s="332">
        <f t="shared" si="11"/>
        <v>62</v>
      </c>
      <c r="L162" s="338">
        <v>31</v>
      </c>
      <c r="M162" s="547">
        <v>31</v>
      </c>
      <c r="N162" s="541">
        <v>0</v>
      </c>
      <c r="O162" s="332">
        <v>3</v>
      </c>
      <c r="P162" s="332">
        <v>11</v>
      </c>
      <c r="Q162" s="333">
        <f t="shared" si="8"/>
        <v>496</v>
      </c>
      <c r="R162" s="262"/>
    </row>
    <row r="163" spans="1:18" ht="21" customHeight="1" x14ac:dyDescent="0.2">
      <c r="A163" s="328" t="s">
        <v>267</v>
      </c>
      <c r="B163" s="332">
        <f t="shared" si="9"/>
        <v>1609</v>
      </c>
      <c r="C163" s="350">
        <v>522</v>
      </c>
      <c r="D163" s="351">
        <v>8</v>
      </c>
      <c r="E163" s="351">
        <v>132</v>
      </c>
      <c r="F163" s="351">
        <v>284</v>
      </c>
      <c r="G163" s="352">
        <v>663</v>
      </c>
      <c r="H163" s="332">
        <f t="shared" si="10"/>
        <v>900</v>
      </c>
      <c r="I163" s="338">
        <v>321</v>
      </c>
      <c r="J163" s="339">
        <v>579</v>
      </c>
      <c r="K163" s="332">
        <f t="shared" si="11"/>
        <v>374</v>
      </c>
      <c r="L163" s="338">
        <v>192</v>
      </c>
      <c r="M163" s="547">
        <v>182</v>
      </c>
      <c r="N163" s="541">
        <v>0</v>
      </c>
      <c r="O163" s="332">
        <v>29</v>
      </c>
      <c r="P163" s="332">
        <v>51</v>
      </c>
      <c r="Q163" s="333">
        <f t="shared" si="8"/>
        <v>2963</v>
      </c>
      <c r="R163" s="262"/>
    </row>
    <row r="164" spans="1:18" ht="21" customHeight="1" x14ac:dyDescent="0.2">
      <c r="A164" s="328" t="s">
        <v>268</v>
      </c>
      <c r="B164" s="332">
        <f t="shared" si="9"/>
        <v>73</v>
      </c>
      <c r="C164" s="350">
        <v>30</v>
      </c>
      <c r="D164" s="351">
        <v>0</v>
      </c>
      <c r="E164" s="351">
        <v>5</v>
      </c>
      <c r="F164" s="351">
        <v>14</v>
      </c>
      <c r="G164" s="352">
        <v>24</v>
      </c>
      <c r="H164" s="332">
        <f t="shared" si="10"/>
        <v>39</v>
      </c>
      <c r="I164" s="338">
        <v>11</v>
      </c>
      <c r="J164" s="339">
        <v>28</v>
      </c>
      <c r="K164" s="332">
        <f t="shared" si="11"/>
        <v>18</v>
      </c>
      <c r="L164" s="338">
        <v>7</v>
      </c>
      <c r="M164" s="547">
        <v>11</v>
      </c>
      <c r="N164" s="541">
        <v>0</v>
      </c>
      <c r="O164" s="332">
        <v>0</v>
      </c>
      <c r="P164" s="332">
        <v>1</v>
      </c>
      <c r="Q164" s="333">
        <f t="shared" si="8"/>
        <v>131</v>
      </c>
      <c r="R164" s="262"/>
    </row>
    <row r="165" spans="1:18" ht="21" customHeight="1" x14ac:dyDescent="0.2">
      <c r="A165" s="328" t="s">
        <v>269</v>
      </c>
      <c r="B165" s="332">
        <f t="shared" si="9"/>
        <v>15</v>
      </c>
      <c r="C165" s="350">
        <v>3</v>
      </c>
      <c r="D165" s="351">
        <v>0</v>
      </c>
      <c r="E165" s="351">
        <v>2</v>
      </c>
      <c r="F165" s="351">
        <v>4</v>
      </c>
      <c r="G165" s="352">
        <v>6</v>
      </c>
      <c r="H165" s="332">
        <f t="shared" si="10"/>
        <v>6</v>
      </c>
      <c r="I165" s="338">
        <v>3</v>
      </c>
      <c r="J165" s="339">
        <v>3</v>
      </c>
      <c r="K165" s="332">
        <f t="shared" si="11"/>
        <v>2</v>
      </c>
      <c r="L165" s="335">
        <v>0</v>
      </c>
      <c r="M165" s="547">
        <v>2</v>
      </c>
      <c r="N165" s="543">
        <v>0</v>
      </c>
      <c r="O165" s="332">
        <v>0</v>
      </c>
      <c r="P165" s="332">
        <v>0</v>
      </c>
      <c r="Q165" s="333">
        <f t="shared" si="8"/>
        <v>23</v>
      </c>
      <c r="R165" s="262"/>
    </row>
    <row r="166" spans="1:18" ht="21" customHeight="1" x14ac:dyDescent="0.2">
      <c r="A166" s="328" t="s">
        <v>270</v>
      </c>
      <c r="B166" s="332">
        <f t="shared" si="9"/>
        <v>116</v>
      </c>
      <c r="C166" s="350">
        <v>41</v>
      </c>
      <c r="D166" s="351">
        <v>2</v>
      </c>
      <c r="E166" s="351">
        <v>4</v>
      </c>
      <c r="F166" s="351">
        <v>21</v>
      </c>
      <c r="G166" s="352">
        <v>48</v>
      </c>
      <c r="H166" s="332">
        <f t="shared" si="10"/>
        <v>55</v>
      </c>
      <c r="I166" s="338">
        <v>16</v>
      </c>
      <c r="J166" s="339">
        <v>39</v>
      </c>
      <c r="K166" s="332">
        <f t="shared" si="11"/>
        <v>26</v>
      </c>
      <c r="L166" s="338">
        <v>10</v>
      </c>
      <c r="M166" s="547">
        <v>16</v>
      </c>
      <c r="N166" s="541">
        <v>0</v>
      </c>
      <c r="O166" s="332">
        <v>0</v>
      </c>
      <c r="P166" s="332">
        <v>1</v>
      </c>
      <c r="Q166" s="333">
        <f t="shared" si="8"/>
        <v>198</v>
      </c>
      <c r="R166" s="262"/>
    </row>
    <row r="167" spans="1:18" ht="21" customHeight="1" x14ac:dyDescent="0.2">
      <c r="A167" s="328" t="s">
        <v>271</v>
      </c>
      <c r="B167" s="332">
        <f t="shared" si="9"/>
        <v>66</v>
      </c>
      <c r="C167" s="350">
        <v>17</v>
      </c>
      <c r="D167" s="351">
        <v>0</v>
      </c>
      <c r="E167" s="351">
        <v>3</v>
      </c>
      <c r="F167" s="351">
        <v>11</v>
      </c>
      <c r="G167" s="352">
        <v>35</v>
      </c>
      <c r="H167" s="332">
        <f t="shared" si="10"/>
        <v>35</v>
      </c>
      <c r="I167" s="338">
        <v>16</v>
      </c>
      <c r="J167" s="339">
        <v>19</v>
      </c>
      <c r="K167" s="332">
        <f t="shared" si="11"/>
        <v>14</v>
      </c>
      <c r="L167" s="338">
        <v>6</v>
      </c>
      <c r="M167" s="547">
        <v>8</v>
      </c>
      <c r="N167" s="541">
        <v>0</v>
      </c>
      <c r="O167" s="332">
        <v>0</v>
      </c>
      <c r="P167" s="332">
        <v>2</v>
      </c>
      <c r="Q167" s="333">
        <f t="shared" si="8"/>
        <v>117</v>
      </c>
      <c r="R167" s="262"/>
    </row>
    <row r="168" spans="1:18" ht="21" customHeight="1" x14ac:dyDescent="0.2">
      <c r="A168" s="328" t="s">
        <v>272</v>
      </c>
      <c r="B168" s="332">
        <f t="shared" si="9"/>
        <v>12</v>
      </c>
      <c r="C168" s="350">
        <v>4</v>
      </c>
      <c r="D168" s="351">
        <v>0</v>
      </c>
      <c r="E168" s="351">
        <v>0</v>
      </c>
      <c r="F168" s="351">
        <v>2</v>
      </c>
      <c r="G168" s="352">
        <v>6</v>
      </c>
      <c r="H168" s="332">
        <f t="shared" si="10"/>
        <v>4</v>
      </c>
      <c r="I168" s="338">
        <v>2</v>
      </c>
      <c r="J168" s="339">
        <v>2</v>
      </c>
      <c r="K168" s="332">
        <f t="shared" si="11"/>
        <v>4</v>
      </c>
      <c r="L168" s="338">
        <v>2</v>
      </c>
      <c r="M168" s="547">
        <v>2</v>
      </c>
      <c r="N168" s="541">
        <v>0</v>
      </c>
      <c r="O168" s="332">
        <v>0</v>
      </c>
      <c r="P168" s="332">
        <v>0</v>
      </c>
      <c r="Q168" s="333">
        <f t="shared" si="8"/>
        <v>20</v>
      </c>
      <c r="R168" s="262"/>
    </row>
    <row r="169" spans="1:18" ht="21" customHeight="1" x14ac:dyDescent="0.2">
      <c r="A169" s="328" t="s">
        <v>273</v>
      </c>
      <c r="B169" s="332">
        <f t="shared" si="9"/>
        <v>241</v>
      </c>
      <c r="C169" s="350">
        <v>71</v>
      </c>
      <c r="D169" s="351">
        <v>4</v>
      </c>
      <c r="E169" s="351">
        <v>17</v>
      </c>
      <c r="F169" s="351">
        <v>42</v>
      </c>
      <c r="G169" s="352">
        <v>107</v>
      </c>
      <c r="H169" s="332">
        <f t="shared" si="10"/>
        <v>105</v>
      </c>
      <c r="I169" s="338">
        <v>38</v>
      </c>
      <c r="J169" s="339">
        <v>67</v>
      </c>
      <c r="K169" s="332">
        <f t="shared" si="11"/>
        <v>49</v>
      </c>
      <c r="L169" s="338">
        <v>25</v>
      </c>
      <c r="M169" s="547">
        <v>24</v>
      </c>
      <c r="N169" s="541">
        <v>0</v>
      </c>
      <c r="O169" s="332">
        <v>9</v>
      </c>
      <c r="P169" s="332">
        <v>23</v>
      </c>
      <c r="Q169" s="333">
        <f t="shared" si="8"/>
        <v>427</v>
      </c>
      <c r="R169" s="262"/>
    </row>
    <row r="170" spans="1:18" ht="21" customHeight="1" x14ac:dyDescent="0.2">
      <c r="A170" s="328" t="s">
        <v>274</v>
      </c>
      <c r="B170" s="332">
        <f t="shared" si="9"/>
        <v>36</v>
      </c>
      <c r="C170" s="350">
        <v>14</v>
      </c>
      <c r="D170" s="351">
        <v>1</v>
      </c>
      <c r="E170" s="351">
        <v>1</v>
      </c>
      <c r="F170" s="351">
        <v>7</v>
      </c>
      <c r="G170" s="352">
        <v>13</v>
      </c>
      <c r="H170" s="332">
        <f t="shared" si="10"/>
        <v>23</v>
      </c>
      <c r="I170" s="338">
        <v>7</v>
      </c>
      <c r="J170" s="339">
        <v>16</v>
      </c>
      <c r="K170" s="332">
        <f t="shared" si="11"/>
        <v>8</v>
      </c>
      <c r="L170" s="338">
        <v>2</v>
      </c>
      <c r="M170" s="547">
        <v>6</v>
      </c>
      <c r="N170" s="541">
        <v>0</v>
      </c>
      <c r="O170" s="332">
        <v>1</v>
      </c>
      <c r="P170" s="332">
        <v>0</v>
      </c>
      <c r="Q170" s="333">
        <f t="shared" si="8"/>
        <v>68</v>
      </c>
      <c r="R170" s="262"/>
    </row>
    <row r="171" spans="1:18" ht="21" customHeight="1" x14ac:dyDescent="0.2">
      <c r="A171" s="328" t="s">
        <v>275</v>
      </c>
      <c r="B171" s="332">
        <f t="shared" si="9"/>
        <v>38</v>
      </c>
      <c r="C171" s="350">
        <v>13</v>
      </c>
      <c r="D171" s="351">
        <v>0</v>
      </c>
      <c r="E171" s="351">
        <v>3</v>
      </c>
      <c r="F171" s="351">
        <v>10</v>
      </c>
      <c r="G171" s="352">
        <v>12</v>
      </c>
      <c r="H171" s="332">
        <f t="shared" si="10"/>
        <v>15</v>
      </c>
      <c r="I171" s="338">
        <v>4</v>
      </c>
      <c r="J171" s="339">
        <v>11</v>
      </c>
      <c r="K171" s="332">
        <f t="shared" si="11"/>
        <v>4</v>
      </c>
      <c r="L171" s="338">
        <v>3</v>
      </c>
      <c r="M171" s="547">
        <v>1</v>
      </c>
      <c r="N171" s="541">
        <v>0</v>
      </c>
      <c r="O171" s="332">
        <v>0</v>
      </c>
      <c r="P171" s="332">
        <v>0</v>
      </c>
      <c r="Q171" s="333">
        <f t="shared" si="8"/>
        <v>57</v>
      </c>
      <c r="R171" s="262"/>
    </row>
    <row r="172" spans="1:18" ht="21" customHeight="1" x14ac:dyDescent="0.2">
      <c r="A172" s="328" t="s">
        <v>276</v>
      </c>
      <c r="B172" s="332">
        <f t="shared" si="9"/>
        <v>198</v>
      </c>
      <c r="C172" s="350">
        <v>103</v>
      </c>
      <c r="D172" s="351">
        <v>46</v>
      </c>
      <c r="E172" s="351">
        <v>41</v>
      </c>
      <c r="F172" s="351">
        <v>3</v>
      </c>
      <c r="G172" s="352">
        <v>5</v>
      </c>
      <c r="H172" s="332">
        <f t="shared" si="10"/>
        <v>102</v>
      </c>
      <c r="I172" s="338">
        <v>43</v>
      </c>
      <c r="J172" s="339">
        <v>59</v>
      </c>
      <c r="K172" s="332">
        <f t="shared" si="11"/>
        <v>46</v>
      </c>
      <c r="L172" s="338">
        <v>19</v>
      </c>
      <c r="M172" s="547">
        <v>27</v>
      </c>
      <c r="N172" s="541">
        <v>0</v>
      </c>
      <c r="O172" s="332">
        <v>1</v>
      </c>
      <c r="P172" s="332">
        <v>13</v>
      </c>
      <c r="Q172" s="333">
        <f t="shared" si="8"/>
        <v>360</v>
      </c>
      <c r="R172" s="262"/>
    </row>
    <row r="173" spans="1:18" ht="21" customHeight="1" x14ac:dyDescent="0.2">
      <c r="A173" s="328" t="s">
        <v>277</v>
      </c>
      <c r="B173" s="332">
        <f t="shared" si="9"/>
        <v>131</v>
      </c>
      <c r="C173" s="350">
        <v>59</v>
      </c>
      <c r="D173" s="351">
        <v>38</v>
      </c>
      <c r="E173" s="351">
        <v>25</v>
      </c>
      <c r="F173" s="351">
        <v>1</v>
      </c>
      <c r="G173" s="352">
        <v>8</v>
      </c>
      <c r="H173" s="332">
        <f t="shared" si="10"/>
        <v>50</v>
      </c>
      <c r="I173" s="338">
        <v>27</v>
      </c>
      <c r="J173" s="339">
        <v>23</v>
      </c>
      <c r="K173" s="332">
        <f t="shared" si="11"/>
        <v>12</v>
      </c>
      <c r="L173" s="338">
        <v>4</v>
      </c>
      <c r="M173" s="547">
        <v>8</v>
      </c>
      <c r="N173" s="541">
        <v>0</v>
      </c>
      <c r="O173" s="332">
        <v>0</v>
      </c>
      <c r="P173" s="332">
        <v>3</v>
      </c>
      <c r="Q173" s="333">
        <f t="shared" si="8"/>
        <v>196</v>
      </c>
      <c r="R173" s="262"/>
    </row>
    <row r="174" spans="1:18" ht="21" customHeight="1" x14ac:dyDescent="0.2">
      <c r="A174" s="328" t="s">
        <v>278</v>
      </c>
      <c r="B174" s="332">
        <f t="shared" si="9"/>
        <v>193</v>
      </c>
      <c r="C174" s="350">
        <v>65</v>
      </c>
      <c r="D174" s="351">
        <v>3</v>
      </c>
      <c r="E174" s="351">
        <v>9</v>
      </c>
      <c r="F174" s="351">
        <v>30</v>
      </c>
      <c r="G174" s="352">
        <v>86</v>
      </c>
      <c r="H174" s="332">
        <f t="shared" si="10"/>
        <v>99</v>
      </c>
      <c r="I174" s="338">
        <v>39</v>
      </c>
      <c r="J174" s="339">
        <v>60</v>
      </c>
      <c r="K174" s="332">
        <f t="shared" si="11"/>
        <v>31</v>
      </c>
      <c r="L174" s="338">
        <v>17</v>
      </c>
      <c r="M174" s="547">
        <v>14</v>
      </c>
      <c r="N174" s="541">
        <v>0</v>
      </c>
      <c r="O174" s="332">
        <v>6</v>
      </c>
      <c r="P174" s="332">
        <v>4</v>
      </c>
      <c r="Q174" s="333">
        <f t="shared" si="8"/>
        <v>333</v>
      </c>
      <c r="R174" s="262"/>
    </row>
    <row r="175" spans="1:18" ht="21" customHeight="1" x14ac:dyDescent="0.2">
      <c r="A175" s="328" t="s">
        <v>279</v>
      </c>
      <c r="B175" s="332">
        <f t="shared" si="9"/>
        <v>22</v>
      </c>
      <c r="C175" s="350">
        <v>7</v>
      </c>
      <c r="D175" s="351">
        <v>0</v>
      </c>
      <c r="E175" s="351">
        <v>0</v>
      </c>
      <c r="F175" s="351">
        <v>3</v>
      </c>
      <c r="G175" s="352">
        <v>12</v>
      </c>
      <c r="H175" s="332">
        <f t="shared" si="10"/>
        <v>9</v>
      </c>
      <c r="I175" s="338">
        <v>4</v>
      </c>
      <c r="J175" s="339">
        <v>5</v>
      </c>
      <c r="K175" s="332">
        <f t="shared" si="11"/>
        <v>7</v>
      </c>
      <c r="L175" s="338">
        <v>5</v>
      </c>
      <c r="M175" s="547">
        <v>2</v>
      </c>
      <c r="N175" s="541">
        <v>0</v>
      </c>
      <c r="O175" s="332">
        <v>0</v>
      </c>
      <c r="P175" s="332">
        <v>0</v>
      </c>
      <c r="Q175" s="333">
        <f t="shared" si="8"/>
        <v>38</v>
      </c>
      <c r="R175" s="262"/>
    </row>
    <row r="176" spans="1:18" ht="21" customHeight="1" x14ac:dyDescent="0.2">
      <c r="A176" s="328" t="s">
        <v>280</v>
      </c>
      <c r="B176" s="332">
        <f t="shared" si="9"/>
        <v>58</v>
      </c>
      <c r="C176" s="350">
        <v>15</v>
      </c>
      <c r="D176" s="351">
        <v>1</v>
      </c>
      <c r="E176" s="351">
        <v>2</v>
      </c>
      <c r="F176" s="351">
        <v>16</v>
      </c>
      <c r="G176" s="352">
        <v>24</v>
      </c>
      <c r="H176" s="332">
        <f t="shared" si="10"/>
        <v>36</v>
      </c>
      <c r="I176" s="338">
        <v>18</v>
      </c>
      <c r="J176" s="339">
        <v>18</v>
      </c>
      <c r="K176" s="332">
        <f t="shared" si="11"/>
        <v>15</v>
      </c>
      <c r="L176" s="338">
        <v>5</v>
      </c>
      <c r="M176" s="547">
        <v>10</v>
      </c>
      <c r="N176" s="541">
        <v>0</v>
      </c>
      <c r="O176" s="332">
        <v>0</v>
      </c>
      <c r="P176" s="332">
        <v>2</v>
      </c>
      <c r="Q176" s="333">
        <f t="shared" si="8"/>
        <v>111</v>
      </c>
      <c r="R176" s="262"/>
    </row>
    <row r="177" spans="1:18" ht="21" customHeight="1" x14ac:dyDescent="0.2">
      <c r="A177" s="328" t="s">
        <v>281</v>
      </c>
      <c r="B177" s="332">
        <f t="shared" si="9"/>
        <v>26</v>
      </c>
      <c r="C177" s="350">
        <v>4</v>
      </c>
      <c r="D177" s="351">
        <v>0</v>
      </c>
      <c r="E177" s="351">
        <v>0</v>
      </c>
      <c r="F177" s="351">
        <v>9</v>
      </c>
      <c r="G177" s="352">
        <v>13</v>
      </c>
      <c r="H177" s="332">
        <f t="shared" si="10"/>
        <v>17</v>
      </c>
      <c r="I177" s="338">
        <v>2</v>
      </c>
      <c r="J177" s="339">
        <v>15</v>
      </c>
      <c r="K177" s="332">
        <f t="shared" si="11"/>
        <v>8</v>
      </c>
      <c r="L177" s="338">
        <v>6</v>
      </c>
      <c r="M177" s="547">
        <v>2</v>
      </c>
      <c r="N177" s="541">
        <v>0</v>
      </c>
      <c r="O177" s="332">
        <v>0</v>
      </c>
      <c r="P177" s="332">
        <v>1</v>
      </c>
      <c r="Q177" s="333">
        <f t="shared" si="8"/>
        <v>52</v>
      </c>
      <c r="R177" s="262"/>
    </row>
    <row r="178" spans="1:18" ht="21" customHeight="1" x14ac:dyDescent="0.2">
      <c r="A178" s="328" t="s">
        <v>282</v>
      </c>
      <c r="B178" s="332">
        <f t="shared" si="9"/>
        <v>388</v>
      </c>
      <c r="C178" s="350">
        <v>121</v>
      </c>
      <c r="D178" s="351">
        <v>2</v>
      </c>
      <c r="E178" s="351">
        <v>13</v>
      </c>
      <c r="F178" s="351">
        <v>82</v>
      </c>
      <c r="G178" s="352">
        <v>170</v>
      </c>
      <c r="H178" s="332">
        <f t="shared" si="10"/>
        <v>135</v>
      </c>
      <c r="I178" s="338">
        <v>51</v>
      </c>
      <c r="J178" s="339">
        <v>84</v>
      </c>
      <c r="K178" s="332">
        <f t="shared" si="11"/>
        <v>72</v>
      </c>
      <c r="L178" s="338">
        <v>31</v>
      </c>
      <c r="M178" s="547">
        <v>41</v>
      </c>
      <c r="N178" s="541">
        <v>0</v>
      </c>
      <c r="O178" s="332">
        <v>2</v>
      </c>
      <c r="P178" s="332">
        <v>13</v>
      </c>
      <c r="Q178" s="333">
        <f t="shared" si="8"/>
        <v>610</v>
      </c>
      <c r="R178" s="262"/>
    </row>
    <row r="179" spans="1:18" ht="21" customHeight="1" x14ac:dyDescent="0.2">
      <c r="A179" s="328" t="s">
        <v>283</v>
      </c>
      <c r="B179" s="332">
        <f t="shared" si="9"/>
        <v>48</v>
      </c>
      <c r="C179" s="350">
        <v>16</v>
      </c>
      <c r="D179" s="351">
        <v>1</v>
      </c>
      <c r="E179" s="351">
        <v>0</v>
      </c>
      <c r="F179" s="351">
        <v>7</v>
      </c>
      <c r="G179" s="352">
        <v>24</v>
      </c>
      <c r="H179" s="332">
        <f t="shared" si="10"/>
        <v>29</v>
      </c>
      <c r="I179" s="338">
        <v>4</v>
      </c>
      <c r="J179" s="339">
        <v>25</v>
      </c>
      <c r="K179" s="332">
        <f t="shared" si="11"/>
        <v>7</v>
      </c>
      <c r="L179" s="338">
        <v>2</v>
      </c>
      <c r="M179" s="547">
        <v>5</v>
      </c>
      <c r="N179" s="541">
        <v>0</v>
      </c>
      <c r="O179" s="332">
        <v>1</v>
      </c>
      <c r="P179" s="332">
        <v>1</v>
      </c>
      <c r="Q179" s="333">
        <f t="shared" si="8"/>
        <v>86</v>
      </c>
      <c r="R179" s="262"/>
    </row>
    <row r="180" spans="1:18" ht="21" customHeight="1" x14ac:dyDescent="0.2">
      <c r="A180" s="328" t="s">
        <v>284</v>
      </c>
      <c r="B180" s="332">
        <f t="shared" si="9"/>
        <v>266</v>
      </c>
      <c r="C180" s="350">
        <v>70</v>
      </c>
      <c r="D180" s="351">
        <v>3</v>
      </c>
      <c r="E180" s="351">
        <v>5</v>
      </c>
      <c r="F180" s="351">
        <v>65</v>
      </c>
      <c r="G180" s="352">
        <v>123</v>
      </c>
      <c r="H180" s="332">
        <f t="shared" si="10"/>
        <v>119</v>
      </c>
      <c r="I180" s="338">
        <v>46</v>
      </c>
      <c r="J180" s="339">
        <v>73</v>
      </c>
      <c r="K180" s="332">
        <f t="shared" si="11"/>
        <v>62</v>
      </c>
      <c r="L180" s="338">
        <v>29</v>
      </c>
      <c r="M180" s="547">
        <v>33</v>
      </c>
      <c r="N180" s="541">
        <v>0</v>
      </c>
      <c r="O180" s="332">
        <v>2</v>
      </c>
      <c r="P180" s="332">
        <v>7</v>
      </c>
      <c r="Q180" s="333">
        <f t="shared" si="8"/>
        <v>456</v>
      </c>
      <c r="R180" s="262"/>
    </row>
    <row r="181" spans="1:18" ht="21" customHeight="1" x14ac:dyDescent="0.2">
      <c r="A181" s="328" t="s">
        <v>285</v>
      </c>
      <c r="B181" s="332">
        <f t="shared" si="9"/>
        <v>50</v>
      </c>
      <c r="C181" s="350">
        <v>12</v>
      </c>
      <c r="D181" s="351">
        <v>1</v>
      </c>
      <c r="E181" s="351">
        <v>2</v>
      </c>
      <c r="F181" s="351">
        <v>11</v>
      </c>
      <c r="G181" s="352">
        <v>24</v>
      </c>
      <c r="H181" s="332">
        <f t="shared" si="10"/>
        <v>12</v>
      </c>
      <c r="I181" s="338">
        <v>3</v>
      </c>
      <c r="J181" s="339">
        <v>9</v>
      </c>
      <c r="K181" s="332">
        <f t="shared" si="11"/>
        <v>6</v>
      </c>
      <c r="L181" s="338">
        <v>2</v>
      </c>
      <c r="M181" s="547">
        <v>4</v>
      </c>
      <c r="N181" s="541">
        <v>0</v>
      </c>
      <c r="O181" s="332">
        <v>1</v>
      </c>
      <c r="P181" s="332">
        <v>2</v>
      </c>
      <c r="Q181" s="333">
        <f t="shared" si="8"/>
        <v>71</v>
      </c>
      <c r="R181" s="262"/>
    </row>
    <row r="182" spans="1:18" ht="21" customHeight="1" x14ac:dyDescent="0.2">
      <c r="A182" s="328" t="s">
        <v>286</v>
      </c>
      <c r="B182" s="332">
        <f t="shared" si="9"/>
        <v>253</v>
      </c>
      <c r="C182" s="350">
        <v>82</v>
      </c>
      <c r="D182" s="351">
        <v>0</v>
      </c>
      <c r="E182" s="351">
        <v>6</v>
      </c>
      <c r="F182" s="351">
        <v>46</v>
      </c>
      <c r="G182" s="352">
        <v>119</v>
      </c>
      <c r="H182" s="332">
        <f t="shared" si="10"/>
        <v>96</v>
      </c>
      <c r="I182" s="338">
        <v>41</v>
      </c>
      <c r="J182" s="339">
        <v>55</v>
      </c>
      <c r="K182" s="332">
        <f t="shared" si="11"/>
        <v>55</v>
      </c>
      <c r="L182" s="338">
        <v>18</v>
      </c>
      <c r="M182" s="547">
        <v>37</v>
      </c>
      <c r="N182" s="541">
        <v>0</v>
      </c>
      <c r="O182" s="332">
        <v>5</v>
      </c>
      <c r="P182" s="332">
        <v>2</v>
      </c>
      <c r="Q182" s="333">
        <f t="shared" si="8"/>
        <v>411</v>
      </c>
      <c r="R182" s="262"/>
    </row>
    <row r="183" spans="1:18" ht="21" customHeight="1" x14ac:dyDescent="0.2">
      <c r="A183" s="328" t="s">
        <v>287</v>
      </c>
      <c r="B183" s="332">
        <f t="shared" si="9"/>
        <v>850</v>
      </c>
      <c r="C183" s="350">
        <v>271</v>
      </c>
      <c r="D183" s="351">
        <v>7</v>
      </c>
      <c r="E183" s="351">
        <v>60</v>
      </c>
      <c r="F183" s="351">
        <v>163</v>
      </c>
      <c r="G183" s="352">
        <v>349</v>
      </c>
      <c r="H183" s="332">
        <f t="shared" si="10"/>
        <v>183</v>
      </c>
      <c r="I183" s="338">
        <v>70</v>
      </c>
      <c r="J183" s="339">
        <v>113</v>
      </c>
      <c r="K183" s="332">
        <f t="shared" si="11"/>
        <v>162</v>
      </c>
      <c r="L183" s="338">
        <v>88</v>
      </c>
      <c r="M183" s="547">
        <v>73</v>
      </c>
      <c r="N183" s="541">
        <v>1</v>
      </c>
      <c r="O183" s="332">
        <v>5</v>
      </c>
      <c r="P183" s="332">
        <v>27</v>
      </c>
      <c r="Q183" s="333">
        <f t="shared" si="8"/>
        <v>1227</v>
      </c>
      <c r="R183" s="262"/>
    </row>
    <row r="184" spans="1:18" ht="21" customHeight="1" x14ac:dyDescent="0.2">
      <c r="A184" s="328" t="s">
        <v>288</v>
      </c>
      <c r="B184" s="332">
        <f t="shared" si="9"/>
        <v>7</v>
      </c>
      <c r="C184" s="350">
        <v>2</v>
      </c>
      <c r="D184" s="351">
        <v>0</v>
      </c>
      <c r="E184" s="351">
        <v>1</v>
      </c>
      <c r="F184" s="351">
        <v>1</v>
      </c>
      <c r="G184" s="352">
        <v>3</v>
      </c>
      <c r="H184" s="332">
        <f t="shared" si="10"/>
        <v>3</v>
      </c>
      <c r="I184" s="338">
        <v>1</v>
      </c>
      <c r="J184" s="339">
        <v>2</v>
      </c>
      <c r="K184" s="332">
        <f t="shared" si="11"/>
        <v>3</v>
      </c>
      <c r="L184" s="338">
        <v>2</v>
      </c>
      <c r="M184" s="547">
        <v>1</v>
      </c>
      <c r="N184" s="541">
        <v>0</v>
      </c>
      <c r="O184" s="332">
        <v>0</v>
      </c>
      <c r="P184" s="332">
        <v>0</v>
      </c>
      <c r="Q184" s="333">
        <f t="shared" si="8"/>
        <v>13</v>
      </c>
      <c r="R184" s="262"/>
    </row>
    <row r="185" spans="1:18" ht="21" customHeight="1" thickBot="1" x14ac:dyDescent="0.25">
      <c r="A185" s="328" t="s">
        <v>289</v>
      </c>
      <c r="B185" s="340">
        <f t="shared" si="9"/>
        <v>55</v>
      </c>
      <c r="C185" s="350">
        <v>19</v>
      </c>
      <c r="D185" s="351">
        <v>0</v>
      </c>
      <c r="E185" s="351">
        <v>2</v>
      </c>
      <c r="F185" s="351">
        <v>5</v>
      </c>
      <c r="G185" s="352">
        <v>29</v>
      </c>
      <c r="H185" s="340">
        <f t="shared" si="10"/>
        <v>27</v>
      </c>
      <c r="I185" s="355">
        <v>11</v>
      </c>
      <c r="J185" s="356">
        <v>16</v>
      </c>
      <c r="K185" s="340">
        <f t="shared" si="11"/>
        <v>12</v>
      </c>
      <c r="L185" s="355">
        <v>6</v>
      </c>
      <c r="M185" s="551">
        <v>6</v>
      </c>
      <c r="N185" s="544">
        <v>0</v>
      </c>
      <c r="O185" s="340">
        <v>0</v>
      </c>
      <c r="P185" s="340">
        <v>1</v>
      </c>
      <c r="Q185" s="341">
        <f>B185+H185+K185+O185+P185</f>
        <v>95</v>
      </c>
      <c r="R185" s="262"/>
    </row>
    <row r="186" spans="1:18" ht="13.5" thickBot="1" x14ac:dyDescent="0.25">
      <c r="B186" s="342">
        <f>SUM(B7:B185)</f>
        <v>202992</v>
      </c>
      <c r="C186" s="343">
        <f t="shared" ref="C186:H186" si="12">SUM(C7:C185)</f>
        <v>63117</v>
      </c>
      <c r="D186" s="344">
        <f t="shared" si="12"/>
        <v>2226</v>
      </c>
      <c r="E186" s="344">
        <f t="shared" si="12"/>
        <v>14401</v>
      </c>
      <c r="F186" s="344">
        <f t="shared" si="12"/>
        <v>38582</v>
      </c>
      <c r="G186" s="345">
        <f t="shared" si="12"/>
        <v>84666</v>
      </c>
      <c r="H186" s="342">
        <f t="shared" si="12"/>
        <v>86112</v>
      </c>
      <c r="I186" s="343">
        <f>SUM(I7:I185)</f>
        <v>31136</v>
      </c>
      <c r="J186" s="345">
        <f>SUM(J7:J185)</f>
        <v>54976</v>
      </c>
      <c r="K186" s="342">
        <f t="shared" ref="K186" si="13">SUM(K7:K185)</f>
        <v>51830</v>
      </c>
      <c r="L186" s="343">
        <f>SUM(L7:L185)</f>
        <v>23629</v>
      </c>
      <c r="M186" s="552">
        <f>SUM(M7:M185)</f>
        <v>28149</v>
      </c>
      <c r="N186" s="545"/>
      <c r="O186" s="342">
        <f t="shared" ref="O186:Q186" si="14">SUM(O7:O185)</f>
        <v>2794</v>
      </c>
      <c r="P186" s="342">
        <f t="shared" si="14"/>
        <v>6169</v>
      </c>
      <c r="Q186" s="342">
        <f t="shared" si="14"/>
        <v>349897</v>
      </c>
    </row>
    <row r="187" spans="1:18" s="204" customFormat="1" x14ac:dyDescent="0.2">
      <c r="A187" s="71"/>
      <c r="B187" s="205"/>
      <c r="C187" s="205"/>
      <c r="D187" s="205"/>
      <c r="E187" s="205"/>
      <c r="F187" s="205"/>
      <c r="G187" s="205"/>
      <c r="H187" s="205"/>
      <c r="J187" s="73"/>
      <c r="K187" s="205"/>
      <c r="L187" s="73"/>
      <c r="N187" s="262"/>
      <c r="O187" s="205"/>
    </row>
    <row r="188" spans="1:18" ht="38.25" customHeight="1" x14ac:dyDescent="0.2">
      <c r="A188" s="41"/>
      <c r="B188" s="563" t="s">
        <v>291</v>
      </c>
      <c r="C188" s="563"/>
      <c r="D188" s="563"/>
      <c r="E188" s="563"/>
      <c r="F188" s="563"/>
      <c r="G188" s="563"/>
      <c r="H188" s="563"/>
      <c r="I188" s="563"/>
      <c r="J188" s="563"/>
      <c r="K188" s="563"/>
      <c r="L188" s="563"/>
      <c r="M188" s="563"/>
      <c r="N188" s="563"/>
      <c r="O188" s="563"/>
      <c r="P188" s="563"/>
      <c r="Q188" s="563"/>
    </row>
    <row r="189" spans="1:18" ht="12.75" customHeight="1" x14ac:dyDescent="0.2">
      <c r="A189" s="41"/>
      <c r="B189" s="563" t="s">
        <v>344</v>
      </c>
      <c r="C189" s="563"/>
      <c r="D189" s="563"/>
      <c r="E189" s="563"/>
      <c r="F189" s="563"/>
      <c r="G189" s="563"/>
      <c r="H189" s="563"/>
      <c r="I189" s="563"/>
      <c r="J189" s="563"/>
      <c r="K189" s="563"/>
      <c r="L189" s="563"/>
      <c r="M189" s="563"/>
      <c r="N189" s="563"/>
      <c r="O189" s="563"/>
      <c r="P189" s="563"/>
      <c r="Q189" s="563"/>
    </row>
    <row r="190" spans="1:18" x14ac:dyDescent="0.2">
      <c r="O190" s="74"/>
    </row>
    <row r="191" spans="1:18" x14ac:dyDescent="0.2">
      <c r="O191" s="72" t="s">
        <v>51</v>
      </c>
    </row>
    <row r="195" spans="1:15" s="204" customFormat="1" x14ac:dyDescent="0.2">
      <c r="A195" s="71"/>
      <c r="B195" s="205"/>
      <c r="C195" s="205"/>
      <c r="D195" s="205"/>
      <c r="E195" s="205"/>
      <c r="F195" s="205"/>
      <c r="G195" s="205"/>
      <c r="H195" s="205"/>
      <c r="J195" s="73"/>
      <c r="K195" s="205"/>
      <c r="L195" s="73"/>
      <c r="N195" s="262"/>
      <c r="O195" s="205"/>
    </row>
    <row r="196" spans="1:15" x14ac:dyDescent="0.2">
      <c r="A196" s="41"/>
      <c r="B196" s="73"/>
      <c r="C196" s="73"/>
      <c r="D196" s="73"/>
      <c r="E196" s="73"/>
      <c r="F196" s="73"/>
      <c r="G196" s="73"/>
      <c r="I196" s="73"/>
      <c r="J196" s="41"/>
      <c r="L196" s="41"/>
      <c r="O196" s="41"/>
    </row>
    <row r="197" spans="1:15" x14ac:dyDescent="0.2">
      <c r="A197" s="41"/>
      <c r="B197" s="73"/>
      <c r="C197" s="73"/>
      <c r="D197" s="73"/>
      <c r="E197" s="73"/>
      <c r="F197" s="73"/>
      <c r="G197" s="73"/>
      <c r="I197" s="73"/>
      <c r="J197" s="41"/>
      <c r="L197" s="41"/>
      <c r="O197" s="41"/>
    </row>
    <row r="198" spans="1:15" x14ac:dyDescent="0.2">
      <c r="A198" s="41"/>
      <c r="B198" s="73"/>
      <c r="C198" s="73"/>
      <c r="D198" s="73"/>
      <c r="E198" s="73"/>
      <c r="F198" s="73"/>
      <c r="G198" s="73"/>
      <c r="I198" s="73"/>
      <c r="J198" s="41"/>
      <c r="L198" s="41"/>
      <c r="O198" s="41"/>
    </row>
    <row r="199" spans="1:15" x14ac:dyDescent="0.2">
      <c r="A199" s="41"/>
      <c r="B199" s="73"/>
      <c r="C199" s="73"/>
      <c r="D199" s="73"/>
      <c r="E199" s="73"/>
      <c r="F199" s="73"/>
      <c r="G199" s="73"/>
      <c r="I199" s="73"/>
      <c r="J199" s="41"/>
      <c r="L199" s="41"/>
      <c r="O199" s="41"/>
    </row>
    <row r="200" spans="1:15" x14ac:dyDescent="0.2">
      <c r="A200" s="41"/>
      <c r="B200" s="73"/>
      <c r="C200" s="73"/>
      <c r="D200" s="73"/>
      <c r="E200" s="73"/>
      <c r="F200" s="73"/>
      <c r="G200" s="73"/>
      <c r="I200" s="73"/>
      <c r="J200" s="41"/>
      <c r="L200" s="41"/>
      <c r="O200" s="41"/>
    </row>
    <row r="201" spans="1:15" x14ac:dyDescent="0.2">
      <c r="A201" s="41"/>
      <c r="B201" s="73"/>
      <c r="C201" s="73"/>
      <c r="D201" s="73"/>
      <c r="E201" s="73"/>
      <c r="F201" s="73"/>
      <c r="G201" s="73"/>
      <c r="I201" s="73"/>
      <c r="J201" s="41"/>
      <c r="L201" s="41"/>
      <c r="O201" s="41"/>
    </row>
    <row r="202" spans="1:15" x14ac:dyDescent="0.2">
      <c r="A202" s="41"/>
      <c r="B202" s="73"/>
      <c r="C202" s="73"/>
      <c r="D202" s="73"/>
      <c r="E202" s="73"/>
      <c r="F202" s="73"/>
      <c r="G202" s="73"/>
      <c r="I202" s="73"/>
      <c r="J202" s="41"/>
      <c r="L202" s="41"/>
      <c r="O202" s="41"/>
    </row>
    <row r="203" spans="1:15" x14ac:dyDescent="0.2">
      <c r="A203" s="41"/>
      <c r="B203" s="73"/>
      <c r="C203" s="73"/>
      <c r="D203" s="73"/>
      <c r="E203" s="73"/>
      <c r="F203" s="73"/>
      <c r="G203" s="73"/>
      <c r="I203" s="73"/>
      <c r="J203" s="41"/>
      <c r="L203" s="41"/>
      <c r="O203" s="41"/>
    </row>
    <row r="204" spans="1:15" x14ac:dyDescent="0.2">
      <c r="A204" s="41"/>
      <c r="B204" s="73"/>
      <c r="C204" s="73"/>
      <c r="D204" s="73"/>
      <c r="E204" s="73"/>
      <c r="F204" s="73"/>
      <c r="G204" s="73"/>
      <c r="I204" s="73"/>
      <c r="J204" s="41"/>
      <c r="L204" s="41"/>
      <c r="O204" s="41"/>
    </row>
    <row r="205" spans="1:15" x14ac:dyDescent="0.2">
      <c r="A205" s="41"/>
      <c r="B205" s="73"/>
      <c r="C205" s="73"/>
      <c r="D205" s="73"/>
      <c r="E205" s="73"/>
      <c r="F205" s="73"/>
      <c r="G205" s="73"/>
      <c r="I205" s="73"/>
      <c r="J205" s="41"/>
      <c r="L205" s="41"/>
      <c r="O205" s="41"/>
    </row>
    <row r="206" spans="1:15" x14ac:dyDescent="0.2">
      <c r="A206" s="41"/>
      <c r="B206" s="73"/>
      <c r="C206" s="73"/>
      <c r="D206" s="73"/>
      <c r="E206" s="73"/>
      <c r="F206" s="73"/>
      <c r="G206" s="73"/>
      <c r="I206" s="73"/>
      <c r="J206" s="41"/>
      <c r="L206" s="41"/>
      <c r="O206" s="41"/>
    </row>
    <row r="207" spans="1:15" x14ac:dyDescent="0.2">
      <c r="A207" s="41"/>
      <c r="B207" s="73"/>
      <c r="C207" s="73"/>
      <c r="D207" s="73"/>
      <c r="E207" s="73"/>
      <c r="F207" s="73"/>
      <c r="G207" s="73"/>
      <c r="I207" s="73"/>
      <c r="J207" s="41"/>
      <c r="L207" s="41"/>
      <c r="O207" s="41"/>
    </row>
    <row r="208" spans="1:15" x14ac:dyDescent="0.2">
      <c r="A208" s="41"/>
      <c r="B208" s="73"/>
      <c r="C208" s="73"/>
      <c r="D208" s="73"/>
      <c r="E208" s="73"/>
      <c r="F208" s="73"/>
      <c r="G208" s="73"/>
      <c r="I208" s="73"/>
      <c r="J208" s="41"/>
      <c r="L208" s="41"/>
      <c r="O208" s="41"/>
    </row>
    <row r="209" spans="1:15" x14ac:dyDescent="0.2">
      <c r="A209" s="41"/>
      <c r="B209" s="73"/>
      <c r="C209" s="73"/>
      <c r="D209" s="73"/>
      <c r="E209" s="73"/>
      <c r="F209" s="73"/>
      <c r="G209" s="73"/>
      <c r="I209" s="73"/>
      <c r="J209" s="41"/>
      <c r="L209" s="41"/>
      <c r="O209" s="41"/>
    </row>
    <row r="210" spans="1:15" x14ac:dyDescent="0.2">
      <c r="A210" s="41"/>
      <c r="B210" s="73"/>
      <c r="C210" s="73"/>
      <c r="D210" s="73"/>
      <c r="E210" s="73"/>
      <c r="F210" s="73"/>
      <c r="G210" s="73"/>
      <c r="I210" s="73"/>
      <c r="J210" s="41"/>
      <c r="L210" s="41"/>
      <c r="O210" s="41"/>
    </row>
    <row r="211" spans="1:15" x14ac:dyDescent="0.2">
      <c r="A211" s="41"/>
      <c r="B211" s="73"/>
      <c r="C211" s="73"/>
      <c r="D211" s="73"/>
      <c r="E211" s="73"/>
      <c r="F211" s="73"/>
      <c r="G211" s="73"/>
      <c r="I211" s="73"/>
      <c r="J211" s="41"/>
      <c r="L211" s="41"/>
      <c r="O211" s="41"/>
    </row>
    <row r="212" spans="1:15" x14ac:dyDescent="0.2">
      <c r="A212" s="41"/>
      <c r="B212" s="73"/>
      <c r="C212" s="73"/>
      <c r="D212" s="73"/>
      <c r="E212" s="73"/>
      <c r="F212" s="73"/>
      <c r="G212" s="73"/>
      <c r="I212" s="73"/>
      <c r="J212" s="41"/>
      <c r="L212" s="41"/>
      <c r="O212" s="41"/>
    </row>
    <row r="213" spans="1:15" x14ac:dyDescent="0.2">
      <c r="A213" s="41"/>
      <c r="B213" s="73"/>
      <c r="C213" s="73"/>
      <c r="D213" s="73"/>
      <c r="E213" s="73"/>
      <c r="F213" s="73"/>
      <c r="G213" s="73"/>
      <c r="I213" s="73"/>
      <c r="J213" s="41"/>
      <c r="L213" s="41"/>
      <c r="O213" s="41"/>
    </row>
    <row r="214" spans="1:15" x14ac:dyDescent="0.2">
      <c r="A214" s="41"/>
      <c r="B214" s="73"/>
      <c r="C214" s="73"/>
      <c r="D214" s="73"/>
      <c r="E214" s="73"/>
      <c r="F214" s="73"/>
      <c r="G214" s="73"/>
      <c r="I214" s="73"/>
      <c r="J214" s="41"/>
      <c r="L214" s="41"/>
      <c r="O214" s="41"/>
    </row>
    <row r="215" spans="1:15" x14ac:dyDescent="0.2">
      <c r="A215" s="41"/>
      <c r="B215" s="73"/>
      <c r="C215" s="73"/>
      <c r="D215" s="73"/>
      <c r="E215" s="73"/>
      <c r="F215" s="73"/>
      <c r="G215" s="73"/>
      <c r="I215" s="73"/>
      <c r="J215" s="41"/>
      <c r="L215" s="41"/>
      <c r="O215" s="41"/>
    </row>
    <row r="216" spans="1:15" x14ac:dyDescent="0.2">
      <c r="A216" s="41"/>
      <c r="B216" s="73"/>
      <c r="C216" s="73"/>
      <c r="D216" s="73"/>
      <c r="E216" s="73"/>
      <c r="F216" s="73"/>
      <c r="G216" s="73"/>
      <c r="I216" s="73"/>
      <c r="J216" s="41"/>
      <c r="L216" s="41"/>
      <c r="O216" s="41"/>
    </row>
    <row r="217" spans="1:15" x14ac:dyDescent="0.2">
      <c r="A217" s="41"/>
      <c r="B217" s="73"/>
      <c r="C217" s="73"/>
      <c r="D217" s="73"/>
      <c r="E217" s="73"/>
      <c r="F217" s="73"/>
      <c r="G217" s="73"/>
      <c r="I217" s="73"/>
      <c r="J217" s="41"/>
      <c r="L217" s="41"/>
      <c r="O217" s="41"/>
    </row>
    <row r="218" spans="1:15" x14ac:dyDescent="0.2">
      <c r="A218" s="41"/>
      <c r="B218" s="73"/>
      <c r="C218" s="73"/>
      <c r="D218" s="73"/>
      <c r="E218" s="73"/>
      <c r="F218" s="73"/>
      <c r="G218" s="73"/>
      <c r="I218" s="73"/>
      <c r="J218" s="41"/>
      <c r="L218" s="41"/>
      <c r="O218" s="41"/>
    </row>
    <row r="219" spans="1:15" x14ac:dyDescent="0.2">
      <c r="A219" s="41"/>
      <c r="B219" s="73"/>
      <c r="C219" s="73"/>
      <c r="D219" s="73"/>
      <c r="E219" s="73"/>
      <c r="F219" s="73"/>
      <c r="G219" s="73"/>
      <c r="I219" s="73"/>
      <c r="J219" s="41"/>
      <c r="L219" s="41"/>
      <c r="O219" s="41"/>
    </row>
    <row r="220" spans="1:15" x14ac:dyDescent="0.2">
      <c r="A220" s="41"/>
      <c r="B220" s="73"/>
      <c r="C220" s="73"/>
      <c r="D220" s="73"/>
      <c r="E220" s="73"/>
      <c r="F220" s="73"/>
      <c r="G220" s="73"/>
      <c r="I220" s="73"/>
      <c r="J220" s="41"/>
      <c r="L220" s="41"/>
      <c r="O220" s="41"/>
    </row>
    <row r="221" spans="1:15" x14ac:dyDescent="0.2">
      <c r="A221" s="41"/>
      <c r="B221" s="73"/>
      <c r="C221" s="73"/>
      <c r="D221" s="73"/>
      <c r="E221" s="73"/>
      <c r="F221" s="73"/>
      <c r="G221" s="73"/>
      <c r="I221" s="73"/>
      <c r="J221" s="41"/>
      <c r="L221" s="41"/>
      <c r="O221" s="41"/>
    </row>
    <row r="222" spans="1:15" x14ac:dyDescent="0.2">
      <c r="A222" s="41"/>
      <c r="B222" s="73"/>
      <c r="C222" s="73"/>
      <c r="D222" s="73"/>
      <c r="E222" s="73"/>
      <c r="F222" s="73"/>
      <c r="G222" s="73"/>
      <c r="I222" s="73"/>
      <c r="J222" s="41"/>
      <c r="L222" s="41"/>
      <c r="O222" s="41"/>
    </row>
    <row r="223" spans="1:15" x14ac:dyDescent="0.2">
      <c r="A223" s="41"/>
      <c r="B223" s="73"/>
      <c r="C223" s="73"/>
      <c r="D223" s="73"/>
      <c r="E223" s="73"/>
      <c r="F223" s="73"/>
      <c r="G223" s="73"/>
      <c r="I223" s="73"/>
      <c r="J223" s="41"/>
      <c r="L223" s="41"/>
      <c r="O223" s="41"/>
    </row>
    <row r="224" spans="1:15" x14ac:dyDescent="0.2">
      <c r="A224" s="41"/>
      <c r="B224" s="73"/>
      <c r="C224" s="73"/>
      <c r="D224" s="73"/>
      <c r="E224" s="73"/>
      <c r="F224" s="73"/>
      <c r="G224" s="73"/>
      <c r="I224" s="73"/>
      <c r="J224" s="41"/>
      <c r="L224" s="41"/>
      <c r="O224" s="41"/>
    </row>
    <row r="225" spans="1:15" x14ac:dyDescent="0.2">
      <c r="A225" s="41"/>
      <c r="B225" s="73"/>
      <c r="C225" s="73"/>
      <c r="D225" s="73"/>
      <c r="E225" s="73"/>
      <c r="F225" s="73"/>
      <c r="G225" s="73"/>
      <c r="I225" s="73"/>
      <c r="J225" s="41"/>
      <c r="L225" s="41"/>
      <c r="O225" s="41"/>
    </row>
    <row r="226" spans="1:15" x14ac:dyDescent="0.2">
      <c r="A226" s="41"/>
      <c r="B226" s="73"/>
      <c r="C226" s="73"/>
      <c r="D226" s="73"/>
      <c r="E226" s="73"/>
      <c r="F226" s="73"/>
      <c r="G226" s="73"/>
      <c r="I226" s="73"/>
      <c r="J226" s="41"/>
      <c r="L226" s="41"/>
      <c r="O226" s="41"/>
    </row>
    <row r="227" spans="1:15" x14ac:dyDescent="0.2">
      <c r="A227" s="41"/>
      <c r="B227" s="73"/>
      <c r="C227" s="73"/>
      <c r="D227" s="73"/>
      <c r="E227" s="73"/>
      <c r="F227" s="73"/>
      <c r="G227" s="73"/>
      <c r="I227" s="73"/>
      <c r="J227" s="41"/>
      <c r="L227" s="41"/>
      <c r="O227" s="41"/>
    </row>
    <row r="228" spans="1:15" x14ac:dyDescent="0.2">
      <c r="A228" s="41"/>
      <c r="B228" s="73"/>
      <c r="C228" s="73"/>
      <c r="D228" s="73"/>
      <c r="E228" s="73"/>
      <c r="F228" s="73"/>
      <c r="G228" s="73"/>
      <c r="I228" s="73"/>
      <c r="J228" s="41"/>
      <c r="L228" s="41"/>
      <c r="O228" s="41"/>
    </row>
    <row r="229" spans="1:15" x14ac:dyDescent="0.2">
      <c r="A229" s="41"/>
      <c r="B229" s="73"/>
      <c r="C229" s="73"/>
      <c r="D229" s="73"/>
      <c r="E229" s="73"/>
      <c r="F229" s="73"/>
      <c r="G229" s="73"/>
      <c r="I229" s="73"/>
      <c r="J229" s="41"/>
      <c r="L229" s="41"/>
      <c r="O229" s="41"/>
    </row>
    <row r="230" spans="1:15" x14ac:dyDescent="0.2">
      <c r="A230" s="41"/>
      <c r="B230" s="73"/>
      <c r="C230" s="73"/>
      <c r="D230" s="73"/>
      <c r="E230" s="73"/>
      <c r="F230" s="73"/>
      <c r="G230" s="73"/>
      <c r="I230" s="73"/>
      <c r="J230" s="41"/>
      <c r="L230" s="41"/>
      <c r="O230" s="41"/>
    </row>
    <row r="231" spans="1:15" x14ac:dyDescent="0.2">
      <c r="A231" s="41"/>
      <c r="B231" s="73"/>
      <c r="C231" s="73"/>
      <c r="D231" s="73"/>
      <c r="E231" s="73"/>
      <c r="F231" s="73"/>
      <c r="G231" s="73"/>
      <c r="I231" s="73"/>
      <c r="J231" s="41"/>
      <c r="L231" s="41"/>
      <c r="O231" s="41"/>
    </row>
    <row r="232" spans="1:15" x14ac:dyDescent="0.2">
      <c r="A232" s="41"/>
      <c r="B232" s="73"/>
      <c r="C232" s="73"/>
      <c r="D232" s="73"/>
      <c r="E232" s="73"/>
      <c r="F232" s="73"/>
      <c r="G232" s="73"/>
      <c r="I232" s="73"/>
      <c r="J232" s="41"/>
      <c r="L232" s="41"/>
      <c r="O232" s="41"/>
    </row>
    <row r="233" spans="1:15" x14ac:dyDescent="0.2">
      <c r="A233" s="41"/>
      <c r="B233" s="73"/>
      <c r="C233" s="73"/>
      <c r="D233" s="73"/>
      <c r="E233" s="73"/>
      <c r="F233" s="73"/>
      <c r="G233" s="73"/>
      <c r="I233" s="73"/>
      <c r="J233" s="41"/>
      <c r="L233" s="41"/>
      <c r="O233" s="41"/>
    </row>
    <row r="234" spans="1:15" x14ac:dyDescent="0.2">
      <c r="A234" s="41"/>
      <c r="B234" s="73"/>
      <c r="C234" s="73"/>
      <c r="D234" s="73"/>
      <c r="E234" s="73"/>
      <c r="F234" s="73"/>
      <c r="G234" s="73"/>
      <c r="I234" s="73"/>
      <c r="J234" s="41"/>
      <c r="L234" s="41"/>
      <c r="O234" s="41"/>
    </row>
    <row r="235" spans="1:15" x14ac:dyDescent="0.2">
      <c r="A235" s="41"/>
      <c r="B235" s="73"/>
      <c r="C235" s="73"/>
      <c r="D235" s="73"/>
      <c r="E235" s="73"/>
      <c r="F235" s="73"/>
      <c r="G235" s="73"/>
      <c r="I235" s="73"/>
      <c r="J235" s="41"/>
      <c r="L235" s="41"/>
      <c r="O235" s="41"/>
    </row>
    <row r="236" spans="1:15" x14ac:dyDescent="0.2">
      <c r="A236" s="41"/>
      <c r="B236" s="73"/>
      <c r="C236" s="73"/>
      <c r="D236" s="73"/>
      <c r="E236" s="73"/>
      <c r="F236" s="73"/>
      <c r="G236" s="73"/>
      <c r="I236" s="73"/>
      <c r="J236" s="41"/>
      <c r="L236" s="41"/>
      <c r="O236" s="41"/>
    </row>
    <row r="237" spans="1:15" x14ac:dyDescent="0.2">
      <c r="A237" s="41"/>
      <c r="B237" s="73"/>
      <c r="C237" s="73"/>
      <c r="D237" s="73"/>
      <c r="E237" s="73"/>
      <c r="F237" s="73"/>
      <c r="G237" s="73"/>
      <c r="I237" s="73"/>
      <c r="J237" s="41"/>
      <c r="L237" s="41"/>
      <c r="O237" s="41"/>
    </row>
    <row r="238" spans="1:15" x14ac:dyDescent="0.2">
      <c r="A238" s="41"/>
      <c r="B238" s="73"/>
      <c r="C238" s="73"/>
      <c r="D238" s="73"/>
      <c r="E238" s="73"/>
      <c r="F238" s="73"/>
      <c r="G238" s="73"/>
      <c r="I238" s="73"/>
      <c r="J238" s="41"/>
      <c r="L238" s="41"/>
      <c r="O238" s="41"/>
    </row>
    <row r="239" spans="1:15" x14ac:dyDescent="0.2">
      <c r="A239" s="41"/>
      <c r="B239" s="73"/>
      <c r="C239" s="73"/>
      <c r="D239" s="73"/>
      <c r="E239" s="73"/>
      <c r="F239" s="73"/>
      <c r="G239" s="73"/>
      <c r="I239" s="73"/>
      <c r="J239" s="41"/>
      <c r="L239" s="41"/>
      <c r="O239" s="41"/>
    </row>
    <row r="240" spans="1:15" x14ac:dyDescent="0.2">
      <c r="A240" s="41"/>
      <c r="B240" s="73"/>
      <c r="C240" s="73"/>
      <c r="D240" s="73"/>
      <c r="E240" s="73"/>
      <c r="F240" s="73"/>
      <c r="G240" s="73"/>
      <c r="I240" s="73"/>
      <c r="J240" s="41"/>
      <c r="L240" s="41"/>
      <c r="O240" s="41"/>
    </row>
    <row r="241" spans="1:15" x14ac:dyDescent="0.2">
      <c r="A241" s="41"/>
      <c r="B241" s="73"/>
      <c r="C241" s="73"/>
      <c r="D241" s="73"/>
      <c r="E241" s="73"/>
      <c r="F241" s="73"/>
      <c r="G241" s="73"/>
      <c r="I241" s="73"/>
      <c r="J241" s="41"/>
      <c r="L241" s="41"/>
      <c r="O241" s="41"/>
    </row>
    <row r="242" spans="1:15" x14ac:dyDescent="0.2">
      <c r="A242" s="41"/>
      <c r="B242" s="73"/>
      <c r="C242" s="73"/>
      <c r="D242" s="73"/>
      <c r="E242" s="73"/>
      <c r="F242" s="73"/>
      <c r="G242" s="73"/>
      <c r="I242" s="73"/>
      <c r="J242" s="41"/>
      <c r="L242" s="41"/>
      <c r="O242" s="41"/>
    </row>
    <row r="243" spans="1:15" x14ac:dyDescent="0.2">
      <c r="A243" s="41"/>
      <c r="B243" s="73"/>
      <c r="C243" s="73"/>
      <c r="D243" s="73"/>
      <c r="E243" s="73"/>
      <c r="F243" s="73"/>
      <c r="G243" s="73"/>
      <c r="I243" s="73"/>
      <c r="J243" s="41"/>
      <c r="L243" s="41"/>
      <c r="O243" s="41"/>
    </row>
    <row r="244" spans="1:15" x14ac:dyDescent="0.2">
      <c r="A244" s="41"/>
      <c r="B244" s="73"/>
      <c r="C244" s="73"/>
      <c r="D244" s="73"/>
      <c r="E244" s="73"/>
      <c r="F244" s="73"/>
      <c r="G244" s="73"/>
      <c r="I244" s="73"/>
      <c r="J244" s="41"/>
      <c r="L244" s="41"/>
      <c r="O244" s="41"/>
    </row>
    <row r="245" spans="1:15" x14ac:dyDescent="0.2">
      <c r="A245" s="41"/>
      <c r="B245" s="73"/>
      <c r="C245" s="73"/>
      <c r="D245" s="73"/>
      <c r="E245" s="73"/>
      <c r="F245" s="73"/>
      <c r="G245" s="73"/>
      <c r="I245" s="73"/>
      <c r="J245" s="41"/>
      <c r="L245" s="41"/>
      <c r="O245" s="41"/>
    </row>
    <row r="246" spans="1:15" x14ac:dyDescent="0.2">
      <c r="A246" s="41"/>
      <c r="B246" s="73"/>
      <c r="C246" s="73"/>
      <c r="D246" s="73"/>
      <c r="E246" s="73"/>
      <c r="F246" s="73"/>
      <c r="G246" s="73"/>
      <c r="I246" s="73"/>
      <c r="J246" s="41"/>
      <c r="L246" s="41"/>
      <c r="O246" s="41"/>
    </row>
    <row r="247" spans="1:15" x14ac:dyDescent="0.2">
      <c r="A247" s="41"/>
      <c r="B247" s="73"/>
      <c r="C247" s="73"/>
      <c r="D247" s="73"/>
      <c r="E247" s="73"/>
      <c r="F247" s="73"/>
      <c r="G247" s="73"/>
      <c r="I247" s="73"/>
      <c r="J247" s="41"/>
      <c r="L247" s="41"/>
      <c r="O247" s="41"/>
    </row>
    <row r="248" spans="1:15" x14ac:dyDescent="0.2">
      <c r="A248" s="41"/>
      <c r="B248" s="73"/>
      <c r="C248" s="73"/>
      <c r="D248" s="73"/>
      <c r="E248" s="73"/>
      <c r="F248" s="73"/>
      <c r="G248" s="73"/>
      <c r="I248" s="73"/>
      <c r="J248" s="41"/>
      <c r="L248" s="41"/>
      <c r="O248" s="41"/>
    </row>
    <row r="249" spans="1:15" x14ac:dyDescent="0.2">
      <c r="A249" s="41"/>
      <c r="B249" s="73"/>
      <c r="C249" s="73"/>
      <c r="D249" s="73"/>
      <c r="E249" s="73"/>
      <c r="F249" s="73"/>
      <c r="G249" s="73"/>
      <c r="I249" s="73"/>
      <c r="J249" s="41"/>
      <c r="L249" s="41"/>
      <c r="O249" s="41"/>
    </row>
    <row r="250" spans="1:15" x14ac:dyDescent="0.2">
      <c r="A250" s="41"/>
      <c r="B250" s="73"/>
      <c r="C250" s="73"/>
      <c r="D250" s="73"/>
      <c r="E250" s="73"/>
      <c r="F250" s="73"/>
      <c r="G250" s="73"/>
      <c r="I250" s="73"/>
      <c r="J250" s="41"/>
      <c r="L250" s="41"/>
      <c r="O250" s="41"/>
    </row>
    <row r="251" spans="1:15" x14ac:dyDescent="0.2">
      <c r="A251" s="41"/>
      <c r="B251" s="73"/>
      <c r="C251" s="73"/>
      <c r="D251" s="73"/>
      <c r="E251" s="73"/>
      <c r="F251" s="73"/>
      <c r="G251" s="73"/>
      <c r="I251" s="73"/>
      <c r="J251" s="41"/>
      <c r="L251" s="41"/>
      <c r="O251" s="41"/>
    </row>
    <row r="252" spans="1:15" x14ac:dyDescent="0.2">
      <c r="A252" s="41"/>
      <c r="B252" s="73"/>
      <c r="C252" s="73"/>
      <c r="D252" s="73"/>
      <c r="E252" s="73"/>
      <c r="F252" s="73"/>
      <c r="G252" s="73"/>
      <c r="I252" s="73"/>
      <c r="J252" s="41"/>
      <c r="L252" s="41"/>
      <c r="O252" s="41"/>
    </row>
    <row r="253" spans="1:15" x14ac:dyDescent="0.2">
      <c r="A253" s="41"/>
      <c r="B253" s="73"/>
      <c r="C253" s="73"/>
      <c r="D253" s="73"/>
      <c r="E253" s="73"/>
      <c r="F253" s="73"/>
      <c r="G253" s="73"/>
      <c r="I253" s="73"/>
      <c r="J253" s="41"/>
      <c r="L253" s="41"/>
      <c r="O253" s="41"/>
    </row>
    <row r="254" spans="1:15" x14ac:dyDescent="0.2">
      <c r="A254" s="41"/>
      <c r="B254" s="73"/>
      <c r="C254" s="73"/>
      <c r="D254" s="73"/>
      <c r="E254" s="73"/>
      <c r="F254" s="73"/>
      <c r="G254" s="73"/>
      <c r="I254" s="73"/>
      <c r="J254" s="41"/>
      <c r="L254" s="41"/>
      <c r="O254" s="41"/>
    </row>
    <row r="255" spans="1:15" x14ac:dyDescent="0.2">
      <c r="A255" s="41"/>
      <c r="B255" s="73"/>
      <c r="C255" s="73"/>
      <c r="D255" s="73"/>
      <c r="E255" s="73"/>
      <c r="F255" s="73"/>
      <c r="G255" s="73"/>
      <c r="I255" s="73"/>
      <c r="J255" s="41"/>
      <c r="L255" s="41"/>
      <c r="O255" s="41"/>
    </row>
    <row r="256" spans="1:15" x14ac:dyDescent="0.2">
      <c r="A256" s="41"/>
      <c r="B256" s="73"/>
      <c r="C256" s="73"/>
      <c r="D256" s="73"/>
      <c r="E256" s="73"/>
      <c r="F256" s="73"/>
      <c r="G256" s="73"/>
      <c r="I256" s="73"/>
      <c r="J256" s="41"/>
      <c r="L256" s="41"/>
      <c r="O256" s="41"/>
    </row>
    <row r="257" spans="1:15" x14ac:dyDescent="0.2">
      <c r="A257" s="41"/>
      <c r="B257" s="73"/>
      <c r="C257" s="73"/>
      <c r="D257" s="73"/>
      <c r="E257" s="73"/>
      <c r="F257" s="73"/>
      <c r="G257" s="73"/>
      <c r="I257" s="73"/>
      <c r="J257" s="41"/>
      <c r="L257" s="41"/>
      <c r="O257" s="41"/>
    </row>
    <row r="258" spans="1:15" x14ac:dyDescent="0.2">
      <c r="A258" s="41"/>
      <c r="B258" s="73"/>
      <c r="C258" s="73"/>
      <c r="D258" s="73"/>
      <c r="E258" s="73"/>
      <c r="F258" s="73"/>
      <c r="G258" s="73"/>
      <c r="I258" s="73"/>
      <c r="J258" s="41"/>
      <c r="L258" s="41"/>
      <c r="O258" s="41"/>
    </row>
    <row r="259" spans="1:15" x14ac:dyDescent="0.2">
      <c r="A259" s="41"/>
      <c r="B259" s="73"/>
      <c r="C259" s="73"/>
      <c r="D259" s="73"/>
      <c r="E259" s="73"/>
      <c r="F259" s="73"/>
      <c r="G259" s="73"/>
      <c r="I259" s="73"/>
      <c r="J259" s="41"/>
      <c r="L259" s="41"/>
      <c r="O259" s="41"/>
    </row>
    <row r="260" spans="1:15" x14ac:dyDescent="0.2">
      <c r="A260" s="41"/>
      <c r="B260" s="73"/>
      <c r="C260" s="73"/>
      <c r="D260" s="73"/>
      <c r="E260" s="73"/>
      <c r="F260" s="73"/>
      <c r="G260" s="73"/>
      <c r="I260" s="73"/>
      <c r="J260" s="41"/>
      <c r="L260" s="41"/>
      <c r="O260" s="41"/>
    </row>
    <row r="261" spans="1:15" x14ac:dyDescent="0.2">
      <c r="A261" s="41"/>
      <c r="B261" s="73"/>
      <c r="C261" s="73"/>
      <c r="D261" s="73"/>
      <c r="E261" s="73"/>
      <c r="F261" s="73"/>
      <c r="G261" s="73"/>
      <c r="I261" s="73"/>
      <c r="J261" s="41"/>
      <c r="L261" s="41"/>
      <c r="O261" s="41"/>
    </row>
    <row r="262" spans="1:15" x14ac:dyDescent="0.2">
      <c r="A262" s="41"/>
      <c r="B262" s="73"/>
      <c r="C262" s="73"/>
      <c r="D262" s="73"/>
      <c r="E262" s="73"/>
      <c r="F262" s="73"/>
      <c r="G262" s="73"/>
      <c r="I262" s="73"/>
      <c r="J262" s="41"/>
      <c r="L262" s="41"/>
      <c r="O262" s="41"/>
    </row>
    <row r="263" spans="1:15" x14ac:dyDescent="0.2">
      <c r="A263" s="41"/>
      <c r="B263" s="73"/>
      <c r="C263" s="73"/>
      <c r="D263" s="73"/>
      <c r="E263" s="73"/>
      <c r="F263" s="73"/>
      <c r="G263" s="73"/>
      <c r="I263" s="73"/>
      <c r="J263" s="41"/>
      <c r="L263" s="41"/>
      <c r="O263" s="41"/>
    </row>
    <row r="264" spans="1:15" x14ac:dyDescent="0.2">
      <c r="A264" s="41"/>
      <c r="B264" s="73"/>
      <c r="C264" s="73"/>
      <c r="D264" s="73"/>
      <c r="E264" s="73"/>
      <c r="F264" s="73"/>
      <c r="G264" s="73"/>
      <c r="I264" s="73"/>
      <c r="J264" s="41"/>
      <c r="L264" s="41"/>
      <c r="O264" s="41"/>
    </row>
    <row r="265" spans="1:15" x14ac:dyDescent="0.2">
      <c r="A265" s="41"/>
      <c r="B265" s="73"/>
      <c r="C265" s="73"/>
      <c r="D265" s="73"/>
      <c r="E265" s="73"/>
      <c r="F265" s="73"/>
      <c r="G265" s="73"/>
      <c r="I265" s="73"/>
      <c r="J265" s="41"/>
      <c r="L265" s="41"/>
      <c r="O265" s="41"/>
    </row>
    <row r="266" spans="1:15" x14ac:dyDescent="0.2">
      <c r="A266" s="41"/>
      <c r="B266" s="73"/>
      <c r="C266" s="73"/>
      <c r="D266" s="73"/>
      <c r="E266" s="73"/>
      <c r="F266" s="73"/>
      <c r="G266" s="73"/>
      <c r="I266" s="73"/>
      <c r="J266" s="41"/>
      <c r="L266" s="41"/>
      <c r="O266" s="41"/>
    </row>
    <row r="267" spans="1:15" x14ac:dyDescent="0.2">
      <c r="A267" s="41"/>
      <c r="B267" s="73"/>
      <c r="C267" s="73"/>
      <c r="D267" s="73"/>
      <c r="E267" s="73"/>
      <c r="F267" s="73"/>
      <c r="G267" s="73"/>
      <c r="I267" s="73"/>
      <c r="J267" s="41"/>
      <c r="L267" s="41"/>
      <c r="O267" s="41"/>
    </row>
    <row r="268" spans="1:15" x14ac:dyDescent="0.2">
      <c r="A268" s="41"/>
      <c r="B268" s="73"/>
      <c r="C268" s="73"/>
      <c r="D268" s="73"/>
      <c r="E268" s="73"/>
      <c r="F268" s="73"/>
      <c r="G268" s="73"/>
      <c r="I268" s="73"/>
      <c r="J268" s="41"/>
      <c r="L268" s="41"/>
      <c r="O268" s="41"/>
    </row>
    <row r="269" spans="1:15" x14ac:dyDescent="0.2">
      <c r="A269" s="41"/>
      <c r="B269" s="73"/>
      <c r="C269" s="73"/>
      <c r="D269" s="73"/>
      <c r="E269" s="73"/>
      <c r="F269" s="73"/>
      <c r="G269" s="73"/>
      <c r="I269" s="73"/>
      <c r="J269" s="41"/>
      <c r="L269" s="41"/>
      <c r="O269" s="41"/>
    </row>
    <row r="270" spans="1:15" x14ac:dyDescent="0.2">
      <c r="A270" s="41"/>
      <c r="B270" s="73"/>
      <c r="C270" s="73"/>
      <c r="D270" s="73"/>
      <c r="E270" s="73"/>
      <c r="F270" s="73"/>
      <c r="G270" s="73"/>
      <c r="I270" s="73"/>
      <c r="J270" s="41"/>
      <c r="L270" s="41"/>
      <c r="O270" s="41"/>
    </row>
    <row r="271" spans="1:15" x14ac:dyDescent="0.2">
      <c r="A271" s="41"/>
      <c r="B271" s="73"/>
      <c r="C271" s="73"/>
      <c r="D271" s="73"/>
      <c r="E271" s="73"/>
      <c r="F271" s="73"/>
      <c r="G271" s="73"/>
      <c r="I271" s="73"/>
      <c r="J271" s="41"/>
      <c r="L271" s="41"/>
      <c r="O271" s="41"/>
    </row>
    <row r="272" spans="1:15" x14ac:dyDescent="0.2">
      <c r="A272" s="41"/>
      <c r="B272" s="73"/>
      <c r="C272" s="73"/>
      <c r="D272" s="73"/>
      <c r="E272" s="73"/>
      <c r="F272" s="73"/>
      <c r="G272" s="73"/>
      <c r="I272" s="73"/>
      <c r="J272" s="41"/>
      <c r="L272" s="41"/>
      <c r="O272" s="41"/>
    </row>
    <row r="273" spans="1:15" x14ac:dyDescent="0.2">
      <c r="A273" s="41"/>
      <c r="B273" s="73"/>
      <c r="C273" s="73"/>
      <c r="D273" s="73"/>
      <c r="E273" s="73"/>
      <c r="F273" s="73"/>
      <c r="G273" s="73"/>
      <c r="I273" s="73"/>
      <c r="J273" s="41"/>
      <c r="L273" s="41"/>
      <c r="O273" s="41"/>
    </row>
    <row r="274" spans="1:15" x14ac:dyDescent="0.2">
      <c r="A274" s="41"/>
      <c r="B274" s="73"/>
      <c r="C274" s="73"/>
      <c r="D274" s="73"/>
      <c r="E274" s="73"/>
      <c r="F274" s="73"/>
      <c r="G274" s="73"/>
      <c r="I274" s="73"/>
      <c r="J274" s="41"/>
      <c r="L274" s="41"/>
      <c r="O274" s="41"/>
    </row>
    <row r="275" spans="1:15" x14ac:dyDescent="0.2">
      <c r="A275" s="41"/>
      <c r="B275" s="73"/>
      <c r="C275" s="73"/>
      <c r="D275" s="73"/>
      <c r="E275" s="73"/>
      <c r="F275" s="73"/>
      <c r="G275" s="73"/>
      <c r="I275" s="73"/>
      <c r="J275" s="41"/>
      <c r="L275" s="41"/>
      <c r="O275" s="41"/>
    </row>
    <row r="276" spans="1:15" x14ac:dyDescent="0.2">
      <c r="A276" s="41"/>
      <c r="B276" s="73"/>
      <c r="C276" s="73"/>
      <c r="D276" s="73"/>
      <c r="E276" s="73"/>
      <c r="F276" s="73"/>
      <c r="G276" s="73"/>
      <c r="I276" s="73"/>
      <c r="J276" s="41"/>
      <c r="L276" s="41"/>
      <c r="O276" s="41"/>
    </row>
    <row r="277" spans="1:15" x14ac:dyDescent="0.2">
      <c r="A277" s="41"/>
      <c r="B277" s="73"/>
      <c r="C277" s="73"/>
      <c r="D277" s="73"/>
      <c r="E277" s="73"/>
      <c r="F277" s="73"/>
      <c r="G277" s="73"/>
      <c r="I277" s="73"/>
      <c r="J277" s="41"/>
      <c r="L277" s="41"/>
      <c r="O277" s="41"/>
    </row>
    <row r="278" spans="1:15" x14ac:dyDescent="0.2">
      <c r="A278" s="41"/>
      <c r="B278" s="73"/>
      <c r="C278" s="73"/>
      <c r="D278" s="73"/>
      <c r="E278" s="73"/>
      <c r="F278" s="73"/>
      <c r="G278" s="73"/>
      <c r="I278" s="73"/>
      <c r="J278" s="41"/>
      <c r="L278" s="41"/>
      <c r="O278" s="41"/>
    </row>
    <row r="279" spans="1:15" x14ac:dyDescent="0.2">
      <c r="A279" s="41"/>
      <c r="B279" s="73"/>
      <c r="C279" s="73"/>
      <c r="D279" s="73"/>
      <c r="E279" s="73"/>
      <c r="F279" s="73"/>
      <c r="G279" s="73"/>
      <c r="I279" s="73"/>
      <c r="J279" s="41"/>
      <c r="L279" s="41"/>
      <c r="O279" s="41"/>
    </row>
    <row r="280" spans="1:15" x14ac:dyDescent="0.2">
      <c r="A280" s="41"/>
      <c r="B280" s="73"/>
      <c r="C280" s="73"/>
      <c r="D280" s="73"/>
      <c r="E280" s="73"/>
      <c r="F280" s="73"/>
      <c r="G280" s="73"/>
      <c r="I280" s="73"/>
      <c r="J280" s="41"/>
      <c r="L280" s="41"/>
      <c r="O280" s="41"/>
    </row>
    <row r="281" spans="1:15" x14ac:dyDescent="0.2">
      <c r="A281" s="41"/>
      <c r="B281" s="73"/>
      <c r="C281" s="73"/>
      <c r="D281" s="73"/>
      <c r="E281" s="73"/>
      <c r="F281" s="73"/>
      <c r="G281" s="73"/>
      <c r="I281" s="73"/>
      <c r="J281" s="41"/>
      <c r="L281" s="41"/>
      <c r="O281" s="41"/>
    </row>
    <row r="282" spans="1:15" x14ac:dyDescent="0.2">
      <c r="A282" s="41"/>
      <c r="B282" s="73"/>
      <c r="C282" s="73"/>
      <c r="D282" s="73"/>
      <c r="E282" s="73"/>
      <c r="F282" s="73"/>
      <c r="G282" s="73"/>
      <c r="I282" s="73"/>
      <c r="J282" s="41"/>
      <c r="L282" s="41"/>
      <c r="O282" s="41"/>
    </row>
    <row r="283" spans="1:15" x14ac:dyDescent="0.2">
      <c r="A283" s="41"/>
      <c r="B283" s="73"/>
      <c r="C283" s="73"/>
      <c r="D283" s="73"/>
      <c r="E283" s="73"/>
      <c r="F283" s="73"/>
      <c r="G283" s="73"/>
      <c r="I283" s="73"/>
      <c r="J283" s="41"/>
      <c r="L283" s="41"/>
      <c r="O283" s="41"/>
    </row>
    <row r="284" spans="1:15" x14ac:dyDescent="0.2">
      <c r="A284" s="41"/>
      <c r="B284" s="73"/>
      <c r="C284" s="73"/>
      <c r="D284" s="73"/>
      <c r="E284" s="73"/>
      <c r="F284" s="73"/>
      <c r="G284" s="73"/>
      <c r="I284" s="73"/>
      <c r="J284" s="41"/>
      <c r="L284" s="41"/>
      <c r="O284" s="41"/>
    </row>
    <row r="285" spans="1:15" x14ac:dyDescent="0.2">
      <c r="A285" s="41"/>
      <c r="B285" s="73"/>
      <c r="C285" s="73"/>
      <c r="D285" s="73"/>
      <c r="E285" s="73"/>
      <c r="F285" s="73"/>
      <c r="G285" s="73"/>
      <c r="I285" s="73"/>
      <c r="J285" s="41"/>
      <c r="L285" s="41"/>
      <c r="O285" s="41"/>
    </row>
    <row r="286" spans="1:15" x14ac:dyDescent="0.2">
      <c r="A286" s="41"/>
      <c r="B286" s="73"/>
      <c r="C286" s="73"/>
      <c r="D286" s="73"/>
      <c r="E286" s="73"/>
      <c r="F286" s="73"/>
      <c r="G286" s="73"/>
      <c r="I286" s="73"/>
      <c r="J286" s="41"/>
      <c r="L286" s="41"/>
      <c r="O286" s="41"/>
    </row>
    <row r="287" spans="1:15" x14ac:dyDescent="0.2">
      <c r="A287" s="41"/>
      <c r="B287" s="73"/>
      <c r="C287" s="73"/>
      <c r="D287" s="73"/>
      <c r="E287" s="73"/>
      <c r="F287" s="73"/>
      <c r="G287" s="73"/>
      <c r="I287" s="73"/>
      <c r="J287" s="41"/>
      <c r="L287" s="41"/>
      <c r="O287" s="41"/>
    </row>
    <row r="288" spans="1:15" x14ac:dyDescent="0.2">
      <c r="A288" s="41"/>
      <c r="B288" s="73"/>
      <c r="C288" s="73"/>
      <c r="D288" s="73"/>
      <c r="E288" s="73"/>
      <c r="F288" s="73"/>
      <c r="G288" s="73"/>
      <c r="I288" s="73"/>
      <c r="J288" s="41"/>
      <c r="L288" s="41"/>
      <c r="O288" s="41"/>
    </row>
    <row r="289" spans="1:15" x14ac:dyDescent="0.2">
      <c r="A289" s="41"/>
      <c r="B289" s="73"/>
      <c r="C289" s="73"/>
      <c r="D289" s="73"/>
      <c r="E289" s="73"/>
      <c r="F289" s="73"/>
      <c r="G289" s="73"/>
      <c r="I289" s="73"/>
      <c r="J289" s="41"/>
      <c r="L289" s="41"/>
      <c r="O289" s="41"/>
    </row>
    <row r="290" spans="1:15" x14ac:dyDescent="0.2">
      <c r="A290" s="41"/>
      <c r="B290" s="73"/>
      <c r="C290" s="73"/>
      <c r="D290" s="73"/>
      <c r="E290" s="73"/>
      <c r="F290" s="73"/>
      <c r="G290" s="73"/>
      <c r="I290" s="73"/>
      <c r="J290" s="41"/>
      <c r="L290" s="41"/>
      <c r="O290" s="41"/>
    </row>
    <row r="291" spans="1:15" x14ac:dyDescent="0.2">
      <c r="A291" s="41"/>
      <c r="B291" s="73"/>
      <c r="C291" s="73"/>
      <c r="D291" s="73"/>
      <c r="E291" s="73"/>
      <c r="F291" s="73"/>
      <c r="G291" s="73"/>
      <c r="I291" s="73"/>
      <c r="J291" s="41"/>
      <c r="L291" s="41"/>
      <c r="O291" s="41"/>
    </row>
    <row r="292" spans="1:15" x14ac:dyDescent="0.2">
      <c r="A292" s="41"/>
      <c r="B292" s="73"/>
      <c r="C292" s="73"/>
      <c r="D292" s="73"/>
      <c r="E292" s="73"/>
      <c r="F292" s="73"/>
      <c r="G292" s="73"/>
      <c r="I292" s="73"/>
      <c r="J292" s="41"/>
      <c r="L292" s="41"/>
      <c r="O292" s="41"/>
    </row>
    <row r="293" spans="1:15" x14ac:dyDescent="0.2">
      <c r="A293" s="41"/>
      <c r="B293" s="73"/>
      <c r="C293" s="73"/>
      <c r="D293" s="73"/>
      <c r="E293" s="73"/>
      <c r="F293" s="73"/>
      <c r="G293" s="73"/>
      <c r="I293" s="73"/>
      <c r="J293" s="41"/>
      <c r="L293" s="41"/>
      <c r="O293" s="41"/>
    </row>
    <row r="294" spans="1:15" x14ac:dyDescent="0.2">
      <c r="A294" s="41"/>
      <c r="B294" s="73"/>
      <c r="C294" s="73"/>
      <c r="D294" s="73"/>
      <c r="E294" s="73"/>
      <c r="F294" s="73"/>
      <c r="G294" s="73"/>
      <c r="I294" s="73"/>
      <c r="J294" s="41"/>
      <c r="L294" s="41"/>
      <c r="O294" s="41"/>
    </row>
    <row r="295" spans="1:15" x14ac:dyDescent="0.2">
      <c r="A295" s="41"/>
      <c r="B295" s="73"/>
      <c r="C295" s="73"/>
      <c r="D295" s="73"/>
      <c r="E295" s="73"/>
      <c r="F295" s="73"/>
      <c r="G295" s="73"/>
      <c r="I295" s="73"/>
      <c r="J295" s="41"/>
      <c r="L295" s="41"/>
      <c r="O295" s="41"/>
    </row>
    <row r="296" spans="1:15" x14ac:dyDescent="0.2">
      <c r="A296" s="41"/>
      <c r="B296" s="73"/>
      <c r="C296" s="73"/>
      <c r="D296" s="73"/>
      <c r="E296" s="73"/>
      <c r="F296" s="73"/>
      <c r="G296" s="73"/>
      <c r="I296" s="73"/>
      <c r="J296" s="41"/>
      <c r="L296" s="41"/>
      <c r="O296" s="41"/>
    </row>
    <row r="297" spans="1:15" x14ac:dyDescent="0.2">
      <c r="A297" s="41"/>
      <c r="B297" s="73"/>
      <c r="C297" s="73"/>
      <c r="D297" s="73"/>
      <c r="E297" s="73"/>
      <c r="F297" s="73"/>
      <c r="G297" s="73"/>
      <c r="I297" s="73"/>
      <c r="J297" s="41"/>
      <c r="L297" s="41"/>
      <c r="O297" s="41"/>
    </row>
    <row r="298" spans="1:15" x14ac:dyDescent="0.2">
      <c r="A298" s="41"/>
      <c r="B298" s="73"/>
      <c r="C298" s="73"/>
      <c r="D298" s="73"/>
      <c r="E298" s="73"/>
      <c r="F298" s="73"/>
      <c r="G298" s="73"/>
      <c r="I298" s="73"/>
      <c r="J298" s="41"/>
      <c r="L298" s="41"/>
      <c r="O298" s="41"/>
    </row>
    <row r="299" spans="1:15" x14ac:dyDescent="0.2">
      <c r="A299" s="41"/>
      <c r="B299" s="73"/>
      <c r="C299" s="73"/>
      <c r="D299" s="73"/>
      <c r="E299" s="73"/>
      <c r="F299" s="73"/>
      <c r="G299" s="73"/>
      <c r="I299" s="73"/>
      <c r="J299" s="41"/>
      <c r="L299" s="41"/>
      <c r="O299" s="41"/>
    </row>
    <row r="300" spans="1:15" x14ac:dyDescent="0.2">
      <c r="A300" s="41"/>
      <c r="B300" s="73"/>
      <c r="C300" s="73"/>
      <c r="D300" s="73"/>
      <c r="E300" s="73"/>
      <c r="F300" s="73"/>
      <c r="G300" s="73"/>
      <c r="I300" s="73"/>
      <c r="J300" s="41"/>
      <c r="L300" s="41"/>
      <c r="O300" s="41"/>
    </row>
    <row r="301" spans="1:15" x14ac:dyDescent="0.2">
      <c r="A301" s="41"/>
      <c r="B301" s="73"/>
      <c r="C301" s="73"/>
      <c r="D301" s="73"/>
      <c r="E301" s="73"/>
      <c r="F301" s="73"/>
      <c r="G301" s="73"/>
      <c r="I301" s="73"/>
      <c r="J301" s="41"/>
      <c r="L301" s="41"/>
      <c r="O301" s="41"/>
    </row>
    <row r="302" spans="1:15" x14ac:dyDescent="0.2">
      <c r="A302" s="41"/>
      <c r="B302" s="73"/>
      <c r="C302" s="73"/>
      <c r="D302" s="73"/>
      <c r="E302" s="73"/>
      <c r="F302" s="73"/>
      <c r="G302" s="73"/>
      <c r="I302" s="73"/>
      <c r="J302" s="41"/>
      <c r="L302" s="41"/>
      <c r="O302" s="41"/>
    </row>
    <row r="303" spans="1:15" x14ac:dyDescent="0.2">
      <c r="A303" s="41"/>
      <c r="B303" s="73"/>
      <c r="C303" s="73"/>
      <c r="D303" s="73"/>
      <c r="E303" s="73"/>
      <c r="F303" s="73"/>
      <c r="G303" s="73"/>
      <c r="I303" s="73"/>
      <c r="J303" s="41"/>
      <c r="L303" s="41"/>
      <c r="O303" s="41"/>
    </row>
    <row r="304" spans="1:15" x14ac:dyDescent="0.2">
      <c r="A304" s="41"/>
      <c r="B304" s="73"/>
      <c r="C304" s="73"/>
      <c r="D304" s="73"/>
      <c r="E304" s="73"/>
      <c r="F304" s="73"/>
      <c r="G304" s="73"/>
      <c r="I304" s="73"/>
      <c r="J304" s="41"/>
      <c r="L304" s="41"/>
      <c r="O304" s="41"/>
    </row>
    <row r="305" spans="1:15" x14ac:dyDescent="0.2">
      <c r="A305" s="41"/>
      <c r="B305" s="73"/>
      <c r="C305" s="73"/>
      <c r="D305" s="73"/>
      <c r="E305" s="73"/>
      <c r="F305" s="73"/>
      <c r="G305" s="73"/>
      <c r="I305" s="73"/>
      <c r="J305" s="41"/>
      <c r="L305" s="41"/>
      <c r="O305" s="41"/>
    </row>
    <row r="306" spans="1:15" x14ac:dyDescent="0.2">
      <c r="A306" s="41"/>
      <c r="B306" s="73"/>
      <c r="C306" s="73"/>
      <c r="D306" s="73"/>
      <c r="E306" s="73"/>
      <c r="F306" s="73"/>
      <c r="G306" s="73"/>
      <c r="I306" s="73"/>
      <c r="J306" s="41"/>
      <c r="L306" s="41"/>
      <c r="O306" s="41"/>
    </row>
    <row r="307" spans="1:15" x14ac:dyDescent="0.2">
      <c r="A307" s="41"/>
      <c r="B307" s="73"/>
      <c r="C307" s="73"/>
      <c r="D307" s="73"/>
      <c r="E307" s="73"/>
      <c r="F307" s="73"/>
      <c r="G307" s="73"/>
      <c r="I307" s="73"/>
      <c r="J307" s="41"/>
      <c r="L307" s="41"/>
      <c r="O307" s="41"/>
    </row>
    <row r="308" spans="1:15" x14ac:dyDescent="0.2">
      <c r="A308" s="41"/>
      <c r="B308" s="73"/>
      <c r="C308" s="73"/>
      <c r="D308" s="73"/>
      <c r="E308" s="73"/>
      <c r="F308" s="73"/>
      <c r="G308" s="73"/>
      <c r="I308" s="73"/>
      <c r="J308" s="41"/>
      <c r="L308" s="41"/>
      <c r="O308" s="41"/>
    </row>
    <row r="309" spans="1:15" x14ac:dyDescent="0.2">
      <c r="A309" s="41"/>
      <c r="B309" s="73"/>
      <c r="C309" s="73"/>
      <c r="D309" s="73"/>
      <c r="E309" s="73"/>
      <c r="F309" s="73"/>
      <c r="G309" s="73"/>
      <c r="I309" s="73"/>
      <c r="J309" s="41"/>
      <c r="L309" s="41"/>
      <c r="O309" s="41"/>
    </row>
    <row r="310" spans="1:15" x14ac:dyDescent="0.2">
      <c r="A310" s="41"/>
      <c r="B310" s="73"/>
      <c r="C310" s="73"/>
      <c r="D310" s="73"/>
      <c r="E310" s="73"/>
      <c r="F310" s="73"/>
      <c r="G310" s="73"/>
      <c r="I310" s="73"/>
      <c r="J310" s="41"/>
      <c r="L310" s="41"/>
      <c r="O310" s="41"/>
    </row>
    <row r="311" spans="1:15" x14ac:dyDescent="0.2">
      <c r="A311" s="41"/>
      <c r="B311" s="73"/>
      <c r="C311" s="73"/>
      <c r="D311" s="73"/>
      <c r="E311" s="73"/>
      <c r="F311" s="73"/>
      <c r="G311" s="73"/>
      <c r="I311" s="73"/>
      <c r="J311" s="41"/>
      <c r="L311" s="41"/>
      <c r="O311" s="41"/>
    </row>
    <row r="312" spans="1:15" x14ac:dyDescent="0.2">
      <c r="A312" s="41"/>
      <c r="B312" s="73"/>
      <c r="C312" s="73"/>
      <c r="D312" s="73"/>
      <c r="E312" s="73"/>
      <c r="F312" s="73"/>
      <c r="G312" s="73"/>
      <c r="I312" s="73"/>
      <c r="J312" s="41"/>
      <c r="L312" s="41"/>
      <c r="O312" s="41"/>
    </row>
    <row r="313" spans="1:15" x14ac:dyDescent="0.2">
      <c r="A313" s="41"/>
      <c r="B313" s="73"/>
      <c r="C313" s="73"/>
      <c r="D313" s="73"/>
      <c r="E313" s="73"/>
      <c r="F313" s="73"/>
      <c r="G313" s="73"/>
      <c r="I313" s="73"/>
      <c r="J313" s="41"/>
      <c r="L313" s="41"/>
      <c r="O313" s="41"/>
    </row>
    <row r="314" spans="1:15" x14ac:dyDescent="0.2">
      <c r="A314" s="41"/>
      <c r="B314" s="73"/>
      <c r="C314" s="73"/>
      <c r="D314" s="73"/>
      <c r="E314" s="73"/>
      <c r="F314" s="73"/>
      <c r="G314" s="73"/>
      <c r="I314" s="73"/>
      <c r="J314" s="41"/>
      <c r="L314" s="41"/>
      <c r="O314" s="41"/>
    </row>
    <row r="315" spans="1:15" x14ac:dyDescent="0.2">
      <c r="A315" s="41"/>
      <c r="B315" s="73"/>
      <c r="C315" s="73"/>
      <c r="D315" s="73"/>
      <c r="E315" s="73"/>
      <c r="F315" s="73"/>
      <c r="G315" s="73"/>
      <c r="I315" s="73"/>
      <c r="J315" s="41"/>
      <c r="L315" s="41"/>
      <c r="O315" s="41"/>
    </row>
    <row r="316" spans="1:15" x14ac:dyDescent="0.2">
      <c r="A316" s="41"/>
      <c r="B316" s="73"/>
      <c r="C316" s="73"/>
      <c r="D316" s="73"/>
      <c r="E316" s="73"/>
      <c r="F316" s="73"/>
      <c r="G316" s="73"/>
      <c r="I316" s="73"/>
      <c r="J316" s="41"/>
      <c r="L316" s="41"/>
      <c r="O316" s="41"/>
    </row>
    <row r="317" spans="1:15" x14ac:dyDescent="0.2">
      <c r="A317" s="41"/>
      <c r="B317" s="73"/>
      <c r="C317" s="73"/>
      <c r="D317" s="73"/>
      <c r="E317" s="73"/>
      <c r="F317" s="73"/>
      <c r="G317" s="73"/>
      <c r="I317" s="73"/>
      <c r="J317" s="41"/>
      <c r="L317" s="41"/>
      <c r="O317" s="41"/>
    </row>
    <row r="318" spans="1:15" x14ac:dyDescent="0.2">
      <c r="A318" s="41"/>
      <c r="B318" s="73"/>
      <c r="C318" s="73"/>
      <c r="D318" s="73"/>
      <c r="E318" s="73"/>
      <c r="F318" s="73"/>
      <c r="G318" s="73"/>
      <c r="I318" s="73"/>
      <c r="J318" s="41"/>
      <c r="L318" s="41"/>
      <c r="O318" s="41"/>
    </row>
    <row r="319" spans="1:15" x14ac:dyDescent="0.2">
      <c r="A319" s="41"/>
      <c r="B319" s="73"/>
      <c r="C319" s="73"/>
      <c r="D319" s="73"/>
      <c r="E319" s="73"/>
      <c r="F319" s="73"/>
      <c r="G319" s="73"/>
      <c r="I319" s="73"/>
      <c r="J319" s="41"/>
      <c r="L319" s="41"/>
      <c r="O319" s="41"/>
    </row>
    <row r="320" spans="1:15" x14ac:dyDescent="0.2">
      <c r="A320" s="41"/>
      <c r="B320" s="73"/>
      <c r="C320" s="73"/>
      <c r="D320" s="73"/>
      <c r="E320" s="73"/>
      <c r="F320" s="73"/>
      <c r="G320" s="73"/>
      <c r="I320" s="73"/>
      <c r="J320" s="41"/>
      <c r="L320" s="41"/>
      <c r="O320" s="41"/>
    </row>
    <row r="321" spans="1:15" x14ac:dyDescent="0.2">
      <c r="A321" s="41"/>
      <c r="B321" s="73"/>
      <c r="C321" s="73"/>
      <c r="D321" s="73"/>
      <c r="E321" s="73"/>
      <c r="F321" s="73"/>
      <c r="G321" s="73"/>
      <c r="I321" s="73"/>
      <c r="J321" s="41"/>
      <c r="L321" s="41"/>
      <c r="O321" s="41"/>
    </row>
    <row r="322" spans="1:15" x14ac:dyDescent="0.2">
      <c r="A322" s="41"/>
      <c r="B322" s="73"/>
      <c r="C322" s="73"/>
      <c r="D322" s="73"/>
      <c r="E322" s="73"/>
      <c r="F322" s="73"/>
      <c r="G322" s="73"/>
      <c r="I322" s="73"/>
      <c r="J322" s="41"/>
      <c r="L322" s="41"/>
      <c r="O322" s="41"/>
    </row>
    <row r="323" spans="1:15" x14ac:dyDescent="0.2">
      <c r="A323" s="41"/>
      <c r="B323" s="73"/>
      <c r="C323" s="73"/>
      <c r="D323" s="73"/>
      <c r="E323" s="73"/>
      <c r="F323" s="73"/>
      <c r="G323" s="73"/>
      <c r="I323" s="73"/>
      <c r="J323" s="41"/>
      <c r="L323" s="41"/>
      <c r="O323" s="41"/>
    </row>
    <row r="324" spans="1:15" x14ac:dyDescent="0.2">
      <c r="A324" s="41"/>
      <c r="B324" s="73"/>
      <c r="C324" s="73"/>
      <c r="D324" s="73"/>
      <c r="E324" s="73"/>
      <c r="F324" s="73"/>
      <c r="G324" s="73"/>
      <c r="I324" s="73"/>
      <c r="J324" s="41"/>
      <c r="L324" s="41"/>
      <c r="O324" s="41"/>
    </row>
    <row r="325" spans="1:15" x14ac:dyDescent="0.2">
      <c r="A325" s="41"/>
      <c r="B325" s="73"/>
      <c r="C325" s="73"/>
      <c r="D325" s="73"/>
      <c r="E325" s="73"/>
      <c r="F325" s="73"/>
      <c r="G325" s="73"/>
      <c r="I325" s="73"/>
      <c r="J325" s="41"/>
      <c r="L325" s="41"/>
      <c r="O325" s="41"/>
    </row>
    <row r="326" spans="1:15" x14ac:dyDescent="0.2">
      <c r="A326" s="41"/>
      <c r="B326" s="73"/>
      <c r="C326" s="73"/>
      <c r="D326" s="73"/>
      <c r="E326" s="73"/>
      <c r="F326" s="73"/>
      <c r="G326" s="73"/>
      <c r="I326" s="73"/>
      <c r="J326" s="41"/>
      <c r="L326" s="41"/>
      <c r="O326" s="41"/>
    </row>
    <row r="327" spans="1:15" x14ac:dyDescent="0.2">
      <c r="A327" s="41"/>
      <c r="B327" s="73"/>
      <c r="C327" s="73"/>
      <c r="D327" s="73"/>
      <c r="E327" s="73"/>
      <c r="F327" s="73"/>
      <c r="G327" s="73"/>
      <c r="I327" s="73"/>
      <c r="J327" s="41"/>
      <c r="L327" s="41"/>
      <c r="O327" s="41"/>
    </row>
    <row r="328" spans="1:15" x14ac:dyDescent="0.2">
      <c r="A328" s="41"/>
      <c r="B328" s="73"/>
      <c r="C328" s="73"/>
      <c r="D328" s="73"/>
      <c r="E328" s="73"/>
      <c r="F328" s="73"/>
      <c r="G328" s="73"/>
      <c r="I328" s="73"/>
      <c r="J328" s="41"/>
      <c r="L328" s="41"/>
      <c r="O328" s="41"/>
    </row>
    <row r="329" spans="1:15" x14ac:dyDescent="0.2">
      <c r="A329" s="41"/>
      <c r="B329" s="73"/>
      <c r="C329" s="73"/>
      <c r="D329" s="73"/>
      <c r="E329" s="73"/>
      <c r="F329" s="73"/>
      <c r="G329" s="73"/>
      <c r="I329" s="73"/>
      <c r="J329" s="41"/>
      <c r="L329" s="41"/>
      <c r="O329" s="41"/>
    </row>
    <row r="330" spans="1:15" x14ac:dyDescent="0.2">
      <c r="A330" s="41"/>
      <c r="B330" s="73"/>
      <c r="C330" s="73"/>
      <c r="D330" s="73"/>
      <c r="E330" s="73"/>
      <c r="F330" s="73"/>
      <c r="G330" s="73"/>
      <c r="I330" s="73"/>
      <c r="J330" s="41"/>
      <c r="L330" s="41"/>
      <c r="O330" s="41"/>
    </row>
    <row r="331" spans="1:15" x14ac:dyDescent="0.2">
      <c r="A331" s="41"/>
      <c r="B331" s="73"/>
      <c r="C331" s="73"/>
      <c r="D331" s="73"/>
      <c r="E331" s="73"/>
      <c r="F331" s="73"/>
      <c r="G331" s="73"/>
      <c r="I331" s="73"/>
      <c r="J331" s="41"/>
      <c r="L331" s="41"/>
      <c r="O331" s="41"/>
    </row>
    <row r="332" spans="1:15" x14ac:dyDescent="0.2">
      <c r="A332" s="41"/>
      <c r="B332" s="73"/>
      <c r="C332" s="73"/>
      <c r="D332" s="73"/>
      <c r="E332" s="73"/>
      <c r="F332" s="73"/>
      <c r="G332" s="73"/>
      <c r="I332" s="73"/>
      <c r="J332" s="41"/>
      <c r="L332" s="41"/>
      <c r="O332" s="41"/>
    </row>
    <row r="333" spans="1:15" x14ac:dyDescent="0.2">
      <c r="A333" s="41"/>
      <c r="B333" s="73"/>
      <c r="C333" s="73"/>
      <c r="D333" s="73"/>
      <c r="E333" s="73"/>
      <c r="F333" s="73"/>
      <c r="G333" s="73"/>
      <c r="I333" s="73"/>
      <c r="J333" s="41"/>
      <c r="L333" s="41"/>
      <c r="O333" s="41"/>
    </row>
    <row r="334" spans="1:15" x14ac:dyDescent="0.2">
      <c r="A334" s="41"/>
      <c r="B334" s="73"/>
      <c r="C334" s="73"/>
      <c r="D334" s="73"/>
      <c r="E334" s="73"/>
      <c r="F334" s="73"/>
      <c r="G334" s="73"/>
      <c r="I334" s="73"/>
      <c r="J334" s="41"/>
      <c r="L334" s="41"/>
      <c r="O334" s="41"/>
    </row>
    <row r="335" spans="1:15" x14ac:dyDescent="0.2">
      <c r="A335" s="41"/>
      <c r="B335" s="73"/>
      <c r="C335" s="73"/>
      <c r="D335" s="73"/>
      <c r="E335" s="73"/>
      <c r="F335" s="73"/>
      <c r="G335" s="73"/>
      <c r="I335" s="73"/>
      <c r="J335" s="41"/>
      <c r="L335" s="41"/>
      <c r="O335" s="41"/>
    </row>
    <row r="336" spans="1:15" x14ac:dyDescent="0.2">
      <c r="A336" s="41"/>
      <c r="B336" s="73"/>
      <c r="C336" s="73"/>
      <c r="D336" s="73"/>
      <c r="E336" s="73"/>
      <c r="F336" s="73"/>
      <c r="G336" s="73"/>
      <c r="I336" s="73"/>
      <c r="J336" s="41"/>
      <c r="L336" s="41"/>
      <c r="O336" s="41"/>
    </row>
    <row r="337" spans="1:15" x14ac:dyDescent="0.2">
      <c r="A337" s="41"/>
      <c r="B337" s="73"/>
      <c r="C337" s="73"/>
      <c r="D337" s="73"/>
      <c r="E337" s="73"/>
      <c r="F337" s="73"/>
      <c r="G337" s="73"/>
      <c r="I337" s="73"/>
      <c r="J337" s="41"/>
      <c r="L337" s="41"/>
      <c r="O337" s="41"/>
    </row>
    <row r="338" spans="1:15" x14ac:dyDescent="0.2">
      <c r="A338" s="41"/>
      <c r="B338" s="73"/>
      <c r="C338" s="73"/>
      <c r="D338" s="73"/>
      <c r="E338" s="73"/>
      <c r="F338" s="73"/>
      <c r="G338" s="73"/>
      <c r="I338" s="73"/>
      <c r="J338" s="41"/>
      <c r="L338" s="41"/>
      <c r="O338" s="41"/>
    </row>
    <row r="339" spans="1:15" x14ac:dyDescent="0.2">
      <c r="A339" s="41"/>
      <c r="B339" s="73"/>
      <c r="C339" s="73"/>
      <c r="D339" s="73"/>
      <c r="E339" s="73"/>
      <c r="F339" s="73"/>
      <c r="G339" s="73"/>
      <c r="I339" s="73"/>
      <c r="J339" s="41"/>
      <c r="L339" s="41"/>
      <c r="O339" s="41"/>
    </row>
    <row r="340" spans="1:15" x14ac:dyDescent="0.2">
      <c r="A340" s="41"/>
      <c r="B340" s="73"/>
      <c r="C340" s="73"/>
      <c r="D340" s="73"/>
      <c r="E340" s="73"/>
      <c r="F340" s="73"/>
      <c r="G340" s="73"/>
      <c r="I340" s="73"/>
      <c r="J340" s="41"/>
      <c r="L340" s="41"/>
      <c r="O340" s="41"/>
    </row>
    <row r="341" spans="1:15" x14ac:dyDescent="0.2">
      <c r="A341" s="41"/>
      <c r="B341" s="73"/>
      <c r="C341" s="73"/>
      <c r="D341" s="73"/>
      <c r="E341" s="73"/>
      <c r="F341" s="73"/>
      <c r="G341" s="73"/>
      <c r="I341" s="73"/>
      <c r="J341" s="41"/>
      <c r="L341" s="41"/>
      <c r="O341" s="41"/>
    </row>
    <row r="342" spans="1:15" x14ac:dyDescent="0.2">
      <c r="A342" s="41"/>
      <c r="B342" s="73"/>
      <c r="C342" s="73"/>
      <c r="D342" s="73"/>
      <c r="E342" s="73"/>
      <c r="F342" s="73"/>
      <c r="G342" s="73"/>
      <c r="I342" s="73"/>
      <c r="J342" s="41"/>
      <c r="L342" s="41"/>
      <c r="O342" s="41"/>
    </row>
    <row r="343" spans="1:15" x14ac:dyDescent="0.2">
      <c r="A343" s="41"/>
      <c r="B343" s="73"/>
      <c r="C343" s="73"/>
      <c r="D343" s="73"/>
      <c r="E343" s="73"/>
      <c r="F343" s="73"/>
      <c r="G343" s="73"/>
      <c r="I343" s="73"/>
      <c r="J343" s="41"/>
      <c r="L343" s="41"/>
      <c r="O343" s="41"/>
    </row>
    <row r="344" spans="1:15" x14ac:dyDescent="0.2">
      <c r="A344" s="41"/>
      <c r="B344" s="73"/>
      <c r="C344" s="73"/>
      <c r="D344" s="73"/>
      <c r="E344" s="73"/>
      <c r="F344" s="73"/>
      <c r="G344" s="73"/>
      <c r="I344" s="73"/>
      <c r="J344" s="41"/>
      <c r="L344" s="41"/>
      <c r="O344" s="41"/>
    </row>
    <row r="345" spans="1:15" x14ac:dyDescent="0.2">
      <c r="A345" s="41"/>
      <c r="B345" s="73"/>
      <c r="C345" s="73"/>
      <c r="D345" s="73"/>
      <c r="E345" s="73"/>
      <c r="F345" s="73"/>
      <c r="G345" s="73"/>
      <c r="I345" s="73"/>
      <c r="J345" s="41"/>
      <c r="L345" s="41"/>
      <c r="O345" s="41"/>
    </row>
    <row r="346" spans="1:15" x14ac:dyDescent="0.2">
      <c r="A346" s="41"/>
      <c r="B346" s="73"/>
      <c r="C346" s="73"/>
      <c r="D346" s="73"/>
      <c r="E346" s="73"/>
      <c r="F346" s="73"/>
      <c r="G346" s="73"/>
      <c r="I346" s="73"/>
      <c r="J346" s="41"/>
      <c r="L346" s="41"/>
      <c r="O346" s="41"/>
    </row>
    <row r="347" spans="1:15" x14ac:dyDescent="0.2">
      <c r="A347" s="41"/>
      <c r="B347" s="73"/>
      <c r="C347" s="73"/>
      <c r="D347" s="73"/>
      <c r="E347" s="73"/>
      <c r="F347" s="73"/>
      <c r="G347" s="73"/>
      <c r="I347" s="73"/>
      <c r="J347" s="41"/>
      <c r="L347" s="41"/>
      <c r="O347" s="41"/>
    </row>
    <row r="348" spans="1:15" x14ac:dyDescent="0.2">
      <c r="A348" s="41"/>
      <c r="B348" s="73"/>
      <c r="C348" s="73"/>
      <c r="D348" s="73"/>
      <c r="E348" s="73"/>
      <c r="F348" s="73"/>
      <c r="G348" s="73"/>
      <c r="I348" s="73"/>
      <c r="J348" s="41"/>
      <c r="L348" s="41"/>
      <c r="O348" s="41"/>
    </row>
    <row r="349" spans="1:15" x14ac:dyDescent="0.2">
      <c r="A349" s="41"/>
      <c r="B349" s="73"/>
      <c r="C349" s="73"/>
      <c r="D349" s="73"/>
      <c r="E349" s="73"/>
      <c r="F349" s="73"/>
      <c r="G349" s="73"/>
      <c r="I349" s="73"/>
      <c r="J349" s="41"/>
      <c r="L349" s="41"/>
      <c r="O349" s="41"/>
    </row>
    <row r="350" spans="1:15" x14ac:dyDescent="0.2">
      <c r="A350" s="41"/>
      <c r="B350" s="73"/>
      <c r="C350" s="73"/>
      <c r="D350" s="73"/>
      <c r="E350" s="73"/>
      <c r="F350" s="73"/>
      <c r="G350" s="73"/>
      <c r="I350" s="73"/>
      <c r="J350" s="41"/>
      <c r="L350" s="41"/>
      <c r="O350" s="41"/>
    </row>
    <row r="351" spans="1:15" x14ac:dyDescent="0.2">
      <c r="A351" s="41"/>
      <c r="B351" s="73"/>
      <c r="C351" s="73"/>
      <c r="D351" s="73"/>
      <c r="E351" s="73"/>
      <c r="F351" s="73"/>
      <c r="G351" s="73"/>
      <c r="I351" s="73"/>
      <c r="J351" s="41"/>
      <c r="L351" s="41"/>
      <c r="O351" s="41"/>
    </row>
    <row r="352" spans="1:15" x14ac:dyDescent="0.2">
      <c r="A352" s="41"/>
      <c r="B352" s="73"/>
      <c r="C352" s="73"/>
      <c r="D352" s="73"/>
      <c r="E352" s="73"/>
      <c r="F352" s="73"/>
      <c r="G352" s="73"/>
      <c r="I352" s="73"/>
      <c r="J352" s="41"/>
      <c r="L352" s="41"/>
      <c r="O352" s="41"/>
    </row>
    <row r="353" spans="1:15" x14ac:dyDescent="0.2">
      <c r="A353" s="41"/>
      <c r="B353" s="73"/>
      <c r="C353" s="73"/>
      <c r="D353" s="73"/>
      <c r="E353" s="73"/>
      <c r="F353" s="73"/>
      <c r="G353" s="73"/>
      <c r="I353" s="73"/>
      <c r="J353" s="41"/>
      <c r="L353" s="41"/>
      <c r="O353" s="41"/>
    </row>
    <row r="354" spans="1:15" x14ac:dyDescent="0.2">
      <c r="A354" s="41"/>
      <c r="B354" s="73"/>
      <c r="C354" s="73"/>
      <c r="D354" s="73"/>
      <c r="E354" s="73"/>
      <c r="F354" s="73"/>
      <c r="G354" s="73"/>
      <c r="I354" s="73"/>
      <c r="J354" s="41"/>
      <c r="L354" s="41"/>
      <c r="O354" s="41"/>
    </row>
    <row r="355" spans="1:15" x14ac:dyDescent="0.2">
      <c r="A355" s="41"/>
      <c r="B355" s="73"/>
      <c r="C355" s="73"/>
      <c r="D355" s="73"/>
      <c r="E355" s="73"/>
      <c r="F355" s="73"/>
      <c r="G355" s="73"/>
      <c r="I355" s="73"/>
      <c r="J355" s="41"/>
      <c r="L355" s="41"/>
      <c r="O355" s="41"/>
    </row>
    <row r="356" spans="1:15" x14ac:dyDescent="0.2">
      <c r="A356" s="41"/>
      <c r="B356" s="73"/>
      <c r="C356" s="73"/>
      <c r="D356" s="73"/>
      <c r="E356" s="73"/>
      <c r="F356" s="73"/>
      <c r="G356" s="73"/>
      <c r="I356" s="73"/>
      <c r="J356" s="41"/>
      <c r="L356" s="41"/>
      <c r="O356" s="41"/>
    </row>
    <row r="357" spans="1:15" x14ac:dyDescent="0.2">
      <c r="A357" s="41"/>
      <c r="B357" s="73"/>
      <c r="C357" s="73"/>
      <c r="D357" s="73"/>
      <c r="E357" s="73"/>
      <c r="F357" s="73"/>
      <c r="G357" s="73"/>
      <c r="I357" s="73"/>
      <c r="J357" s="41"/>
      <c r="L357" s="41"/>
      <c r="O357" s="41"/>
    </row>
    <row r="358" spans="1:15" x14ac:dyDescent="0.2">
      <c r="A358" s="41"/>
      <c r="B358" s="73"/>
      <c r="C358" s="73"/>
      <c r="D358" s="73"/>
      <c r="E358" s="73"/>
      <c r="F358" s="73"/>
      <c r="G358" s="73"/>
      <c r="I358" s="73"/>
      <c r="J358" s="41"/>
      <c r="L358" s="41"/>
      <c r="O358" s="41"/>
    </row>
    <row r="359" spans="1:15" x14ac:dyDescent="0.2">
      <c r="A359" s="41"/>
      <c r="B359" s="73"/>
      <c r="C359" s="73"/>
      <c r="D359" s="73"/>
      <c r="E359" s="73"/>
      <c r="F359" s="73"/>
      <c r="G359" s="73"/>
      <c r="I359" s="73"/>
      <c r="J359" s="41"/>
      <c r="L359" s="41"/>
      <c r="O359" s="41"/>
    </row>
    <row r="360" spans="1:15" x14ac:dyDescent="0.2">
      <c r="A360" s="41"/>
      <c r="B360" s="73"/>
      <c r="C360" s="73"/>
      <c r="D360" s="73"/>
      <c r="E360" s="73"/>
      <c r="F360" s="73"/>
      <c r="G360" s="73"/>
      <c r="I360" s="73"/>
      <c r="J360" s="41"/>
      <c r="L360" s="41"/>
      <c r="O360" s="41"/>
    </row>
    <row r="361" spans="1:15" x14ac:dyDescent="0.2">
      <c r="A361" s="41"/>
      <c r="B361" s="73"/>
      <c r="C361" s="73"/>
      <c r="D361" s="73"/>
      <c r="E361" s="73"/>
      <c r="F361" s="73"/>
      <c r="G361" s="73"/>
      <c r="I361" s="73"/>
      <c r="J361" s="41"/>
      <c r="L361" s="41"/>
      <c r="O361" s="41"/>
    </row>
    <row r="362" spans="1:15" x14ac:dyDescent="0.2">
      <c r="A362" s="41"/>
      <c r="B362" s="73"/>
      <c r="C362" s="73"/>
      <c r="D362" s="73"/>
      <c r="E362" s="73"/>
      <c r="F362" s="73"/>
      <c r="G362" s="73"/>
      <c r="I362" s="73"/>
      <c r="J362" s="41"/>
      <c r="L362" s="41"/>
      <c r="O362" s="41"/>
    </row>
    <row r="363" spans="1:15" x14ac:dyDescent="0.2">
      <c r="A363" s="41"/>
      <c r="B363" s="73"/>
      <c r="C363" s="73"/>
      <c r="D363" s="73"/>
      <c r="E363" s="73"/>
      <c r="F363" s="73"/>
      <c r="G363" s="73"/>
      <c r="I363" s="73"/>
      <c r="J363" s="41"/>
      <c r="L363" s="41"/>
      <c r="O363" s="41"/>
    </row>
    <row r="364" spans="1:15" x14ac:dyDescent="0.2">
      <c r="A364" s="41"/>
      <c r="B364" s="73"/>
      <c r="C364" s="73"/>
      <c r="D364" s="73"/>
      <c r="E364" s="73"/>
      <c r="F364" s="73"/>
      <c r="G364" s="73"/>
      <c r="I364" s="73"/>
      <c r="J364" s="41"/>
      <c r="L364" s="41"/>
      <c r="O364" s="41"/>
    </row>
    <row r="365" spans="1:15" x14ac:dyDescent="0.2">
      <c r="A365" s="41"/>
      <c r="B365" s="73"/>
      <c r="C365" s="73"/>
      <c r="D365" s="73"/>
      <c r="E365" s="73"/>
      <c r="F365" s="73"/>
      <c r="G365" s="73"/>
      <c r="I365" s="73"/>
      <c r="J365" s="41"/>
      <c r="L365" s="41"/>
      <c r="O365" s="41"/>
    </row>
    <row r="366" spans="1:15" x14ac:dyDescent="0.2">
      <c r="A366" s="41"/>
      <c r="B366" s="73"/>
      <c r="C366" s="73"/>
      <c r="D366" s="73"/>
      <c r="E366" s="73"/>
      <c r="F366" s="73"/>
      <c r="G366" s="73"/>
      <c r="I366" s="73"/>
      <c r="J366" s="41"/>
      <c r="L366" s="41"/>
      <c r="O366" s="41"/>
    </row>
    <row r="367" spans="1:15" x14ac:dyDescent="0.2">
      <c r="A367" s="41"/>
      <c r="B367" s="73"/>
      <c r="C367" s="73"/>
      <c r="D367" s="73"/>
      <c r="E367" s="73"/>
      <c r="F367" s="73"/>
      <c r="G367" s="73"/>
      <c r="I367" s="73"/>
      <c r="J367" s="41"/>
      <c r="L367" s="41"/>
      <c r="O367" s="41"/>
    </row>
    <row r="368" spans="1:15" x14ac:dyDescent="0.2">
      <c r="A368" s="41"/>
      <c r="B368" s="73"/>
      <c r="C368" s="73"/>
      <c r="D368" s="73"/>
      <c r="E368" s="73"/>
      <c r="F368" s="73"/>
      <c r="G368" s="73"/>
      <c r="I368" s="73"/>
      <c r="J368" s="41"/>
      <c r="L368" s="41"/>
      <c r="O368" s="41"/>
    </row>
    <row r="369" spans="1:15" x14ac:dyDescent="0.2">
      <c r="A369" s="41"/>
      <c r="B369" s="73"/>
      <c r="C369" s="73"/>
      <c r="D369" s="73"/>
      <c r="E369" s="73"/>
      <c r="F369" s="73"/>
      <c r="G369" s="73"/>
      <c r="I369" s="73"/>
      <c r="J369" s="41"/>
      <c r="L369" s="41"/>
      <c r="O369" s="41"/>
    </row>
    <row r="370" spans="1:15" x14ac:dyDescent="0.2">
      <c r="A370" s="41"/>
      <c r="B370" s="73"/>
      <c r="C370" s="73"/>
      <c r="D370" s="73"/>
      <c r="E370" s="73"/>
      <c r="F370" s="73"/>
      <c r="G370" s="73"/>
      <c r="I370" s="73"/>
      <c r="J370" s="41"/>
      <c r="L370" s="41"/>
      <c r="O370" s="41"/>
    </row>
    <row r="371" spans="1:15" x14ac:dyDescent="0.2">
      <c r="A371" s="41"/>
      <c r="B371" s="73"/>
      <c r="C371" s="73"/>
      <c r="D371" s="73"/>
      <c r="E371" s="73"/>
      <c r="F371" s="73"/>
      <c r="G371" s="73"/>
      <c r="I371" s="73"/>
      <c r="J371" s="41"/>
      <c r="L371" s="41"/>
      <c r="O371" s="41"/>
    </row>
    <row r="372" spans="1:15" x14ac:dyDescent="0.2">
      <c r="A372" s="41"/>
      <c r="B372" s="73"/>
      <c r="C372" s="73"/>
      <c r="D372" s="73"/>
      <c r="E372" s="73"/>
      <c r="F372" s="73"/>
      <c r="G372" s="73"/>
      <c r="I372" s="73"/>
      <c r="J372" s="41"/>
      <c r="L372" s="41"/>
      <c r="O372" s="41"/>
    </row>
    <row r="373" spans="1:15" x14ac:dyDescent="0.2">
      <c r="A373" s="41"/>
      <c r="B373" s="73"/>
      <c r="C373" s="73"/>
      <c r="D373" s="73"/>
      <c r="E373" s="73"/>
      <c r="F373" s="73"/>
      <c r="G373" s="73"/>
      <c r="I373" s="73"/>
      <c r="J373" s="41"/>
      <c r="L373" s="41"/>
      <c r="O373" s="41"/>
    </row>
    <row r="374" spans="1:15" x14ac:dyDescent="0.2">
      <c r="A374" s="41"/>
      <c r="B374" s="73"/>
      <c r="C374" s="73"/>
      <c r="D374" s="73"/>
      <c r="E374" s="73"/>
      <c r="F374" s="73"/>
      <c r="G374" s="73"/>
      <c r="I374" s="73"/>
      <c r="J374" s="41"/>
      <c r="L374" s="41"/>
      <c r="O374" s="41"/>
    </row>
    <row r="375" spans="1:15" x14ac:dyDescent="0.2">
      <c r="A375" s="41"/>
      <c r="B375" s="73"/>
      <c r="C375" s="73"/>
      <c r="D375" s="73"/>
      <c r="E375" s="73"/>
      <c r="F375" s="73"/>
      <c r="G375" s="73"/>
      <c r="I375" s="73"/>
      <c r="J375" s="41"/>
      <c r="L375" s="41"/>
      <c r="O375" s="41"/>
    </row>
    <row r="376" spans="1:15" x14ac:dyDescent="0.2">
      <c r="A376" s="41"/>
      <c r="B376" s="73"/>
      <c r="C376" s="73"/>
      <c r="D376" s="73"/>
      <c r="E376" s="73"/>
      <c r="F376" s="73"/>
      <c r="G376" s="73"/>
      <c r="I376" s="73"/>
      <c r="J376" s="41"/>
      <c r="L376" s="41"/>
      <c r="O376" s="41"/>
    </row>
    <row r="377" spans="1:15" x14ac:dyDescent="0.2">
      <c r="A377" s="41"/>
      <c r="B377" s="73"/>
      <c r="C377" s="73"/>
      <c r="D377" s="73"/>
      <c r="E377" s="73"/>
      <c r="F377" s="73"/>
      <c r="G377" s="73"/>
      <c r="I377" s="73"/>
      <c r="J377" s="41"/>
      <c r="L377" s="41"/>
      <c r="O377" s="41"/>
    </row>
    <row r="378" spans="1:15" x14ac:dyDescent="0.2">
      <c r="A378" s="41"/>
      <c r="B378" s="73"/>
      <c r="C378" s="73"/>
      <c r="D378" s="73"/>
      <c r="E378" s="73"/>
      <c r="F378" s="73"/>
      <c r="G378" s="73"/>
      <c r="I378" s="73"/>
      <c r="J378" s="41"/>
      <c r="L378" s="41"/>
      <c r="O378" s="41"/>
    </row>
    <row r="379" spans="1:15" x14ac:dyDescent="0.2">
      <c r="A379" s="41"/>
      <c r="B379" s="73"/>
      <c r="C379" s="73"/>
      <c r="D379" s="73"/>
      <c r="E379" s="73"/>
      <c r="F379" s="73"/>
      <c r="G379" s="73"/>
      <c r="I379" s="73"/>
      <c r="J379" s="41"/>
      <c r="L379" s="41"/>
      <c r="O379" s="41"/>
    </row>
    <row r="380" spans="1:15" x14ac:dyDescent="0.2">
      <c r="A380" s="41"/>
      <c r="B380" s="73"/>
      <c r="C380" s="73"/>
      <c r="D380" s="73"/>
      <c r="E380" s="73"/>
      <c r="F380" s="73"/>
      <c r="G380" s="73"/>
      <c r="I380" s="73"/>
      <c r="J380" s="41"/>
      <c r="L380" s="41"/>
      <c r="O380" s="41"/>
    </row>
    <row r="381" spans="1:15" x14ac:dyDescent="0.2">
      <c r="A381" s="41"/>
      <c r="B381" s="73"/>
      <c r="C381" s="73"/>
      <c r="D381" s="73"/>
      <c r="E381" s="73"/>
      <c r="F381" s="73"/>
      <c r="G381" s="73"/>
      <c r="I381" s="73"/>
      <c r="J381" s="41"/>
      <c r="L381" s="41"/>
      <c r="O381" s="41"/>
    </row>
    <row r="382" spans="1:15" x14ac:dyDescent="0.2">
      <c r="A382" s="41"/>
      <c r="B382" s="73"/>
      <c r="C382" s="73"/>
      <c r="D382" s="73"/>
      <c r="E382" s="73"/>
      <c r="F382" s="73"/>
      <c r="G382" s="73"/>
      <c r="I382" s="73"/>
      <c r="J382" s="41"/>
      <c r="L382" s="41"/>
      <c r="O382" s="41"/>
    </row>
    <row r="383" spans="1:15" x14ac:dyDescent="0.2">
      <c r="A383" s="41"/>
      <c r="B383" s="73"/>
      <c r="C383" s="73"/>
      <c r="D383" s="73"/>
      <c r="E383" s="73"/>
      <c r="F383" s="73"/>
      <c r="G383" s="73"/>
      <c r="I383" s="73"/>
      <c r="J383" s="41"/>
      <c r="L383" s="41"/>
      <c r="O383" s="41"/>
    </row>
    <row r="384" spans="1:15" x14ac:dyDescent="0.2">
      <c r="A384" s="41"/>
      <c r="B384" s="73"/>
      <c r="C384" s="73"/>
      <c r="D384" s="73"/>
      <c r="E384" s="73"/>
      <c r="F384" s="73"/>
      <c r="G384" s="73"/>
      <c r="I384" s="73"/>
      <c r="J384" s="41"/>
      <c r="L384" s="41"/>
      <c r="O384" s="41"/>
    </row>
    <row r="385" spans="1:15" x14ac:dyDescent="0.2">
      <c r="A385" s="41"/>
      <c r="B385" s="73"/>
      <c r="C385" s="73"/>
      <c r="D385" s="73"/>
      <c r="E385" s="73"/>
      <c r="F385" s="73"/>
      <c r="G385" s="73"/>
      <c r="I385" s="73"/>
      <c r="J385" s="41"/>
      <c r="L385" s="41"/>
      <c r="O385" s="41"/>
    </row>
    <row r="386" spans="1:15" x14ac:dyDescent="0.2">
      <c r="A386" s="41"/>
      <c r="B386" s="73"/>
      <c r="C386" s="73"/>
      <c r="D386" s="73"/>
      <c r="E386" s="73"/>
      <c r="F386" s="73"/>
      <c r="G386" s="73"/>
      <c r="I386" s="73"/>
      <c r="J386" s="41"/>
      <c r="L386" s="41"/>
      <c r="O386" s="41"/>
    </row>
    <row r="387" spans="1:15" x14ac:dyDescent="0.2">
      <c r="A387" s="41"/>
      <c r="B387" s="73"/>
      <c r="C387" s="73"/>
      <c r="D387" s="73"/>
      <c r="E387" s="73"/>
      <c r="F387" s="73"/>
      <c r="G387" s="73"/>
      <c r="I387" s="73"/>
      <c r="J387" s="41"/>
      <c r="L387" s="41"/>
      <c r="O387" s="41"/>
    </row>
    <row r="388" spans="1:15" x14ac:dyDescent="0.2">
      <c r="A388" s="41"/>
      <c r="B388" s="73"/>
      <c r="C388" s="73"/>
      <c r="D388" s="73"/>
      <c r="E388" s="73"/>
      <c r="F388" s="73"/>
      <c r="G388" s="73"/>
      <c r="I388" s="73"/>
      <c r="J388" s="41"/>
      <c r="L388" s="41"/>
      <c r="O388" s="41"/>
    </row>
    <row r="389" spans="1:15" x14ac:dyDescent="0.2">
      <c r="A389" s="41"/>
      <c r="B389" s="73"/>
      <c r="C389" s="73"/>
      <c r="D389" s="73"/>
      <c r="E389" s="73"/>
      <c r="F389" s="73"/>
      <c r="G389" s="73"/>
      <c r="I389" s="73"/>
      <c r="J389" s="41"/>
      <c r="L389" s="41"/>
      <c r="O389" s="41"/>
    </row>
    <row r="390" spans="1:15" x14ac:dyDescent="0.2">
      <c r="A390" s="41"/>
      <c r="B390" s="73"/>
      <c r="C390" s="73"/>
      <c r="D390" s="73"/>
      <c r="E390" s="73"/>
      <c r="F390" s="73"/>
      <c r="G390" s="73"/>
      <c r="I390" s="73"/>
      <c r="J390" s="41"/>
      <c r="L390" s="41"/>
      <c r="O390" s="41"/>
    </row>
    <row r="391" spans="1:15" x14ac:dyDescent="0.2">
      <c r="A391" s="41"/>
      <c r="B391" s="73"/>
      <c r="C391" s="73"/>
      <c r="D391" s="73"/>
      <c r="E391" s="73"/>
      <c r="F391" s="73"/>
      <c r="G391" s="73"/>
      <c r="I391" s="73"/>
      <c r="J391" s="41"/>
      <c r="L391" s="41"/>
      <c r="O391" s="41"/>
    </row>
    <row r="392" spans="1:15" x14ac:dyDescent="0.2">
      <c r="A392" s="41"/>
      <c r="B392" s="73"/>
      <c r="C392" s="73"/>
      <c r="D392" s="73"/>
      <c r="E392" s="73"/>
      <c r="F392" s="73"/>
      <c r="G392" s="73"/>
      <c r="I392" s="73"/>
      <c r="J392" s="41"/>
      <c r="L392" s="41"/>
      <c r="O392" s="41"/>
    </row>
    <row r="393" spans="1:15" x14ac:dyDescent="0.2">
      <c r="A393" s="41"/>
      <c r="B393" s="73"/>
      <c r="C393" s="73"/>
      <c r="D393" s="73"/>
      <c r="E393" s="73"/>
      <c r="F393" s="73"/>
      <c r="G393" s="73"/>
      <c r="I393" s="73"/>
      <c r="J393" s="41"/>
      <c r="L393" s="41"/>
      <c r="O393" s="41"/>
    </row>
    <row r="394" spans="1:15" x14ac:dyDescent="0.2">
      <c r="A394" s="41"/>
      <c r="B394" s="73"/>
      <c r="C394" s="73"/>
      <c r="D394" s="73"/>
      <c r="E394" s="73"/>
      <c r="F394" s="73"/>
      <c r="G394" s="73"/>
      <c r="I394" s="73"/>
      <c r="J394" s="41"/>
      <c r="L394" s="41"/>
      <c r="O394" s="41"/>
    </row>
    <row r="395" spans="1:15" x14ac:dyDescent="0.2">
      <c r="A395" s="41"/>
      <c r="B395" s="73"/>
      <c r="C395" s="73"/>
      <c r="D395" s="73"/>
      <c r="E395" s="73"/>
      <c r="F395" s="73"/>
      <c r="G395" s="73"/>
      <c r="I395" s="73"/>
      <c r="J395" s="41"/>
      <c r="L395" s="41"/>
      <c r="O395" s="41"/>
    </row>
    <row r="396" spans="1:15" x14ac:dyDescent="0.2">
      <c r="A396" s="41"/>
      <c r="B396" s="73"/>
      <c r="C396" s="73"/>
      <c r="D396" s="73"/>
      <c r="E396" s="73"/>
      <c r="F396" s="73"/>
      <c r="G396" s="73"/>
      <c r="I396" s="73"/>
      <c r="J396" s="41"/>
      <c r="L396" s="41"/>
      <c r="O396" s="41"/>
    </row>
    <row r="397" spans="1:15" x14ac:dyDescent="0.2">
      <c r="A397" s="41"/>
      <c r="B397" s="73"/>
      <c r="C397" s="73"/>
      <c r="D397" s="73"/>
      <c r="E397" s="73"/>
      <c r="F397" s="73"/>
      <c r="G397" s="73"/>
      <c r="I397" s="73"/>
      <c r="J397" s="41"/>
      <c r="L397" s="41"/>
      <c r="O397" s="41"/>
    </row>
    <row r="398" spans="1:15" x14ac:dyDescent="0.2">
      <c r="A398" s="41"/>
      <c r="B398" s="73"/>
      <c r="C398" s="73"/>
      <c r="D398" s="73"/>
      <c r="E398" s="73"/>
      <c r="F398" s="73"/>
      <c r="G398" s="73"/>
      <c r="I398" s="73"/>
      <c r="J398" s="41"/>
      <c r="L398" s="41"/>
      <c r="O398" s="41"/>
    </row>
    <row r="399" spans="1:15" x14ac:dyDescent="0.2">
      <c r="A399" s="41"/>
      <c r="B399" s="73"/>
      <c r="C399" s="73"/>
      <c r="D399" s="73"/>
      <c r="E399" s="73"/>
      <c r="F399" s="73"/>
      <c r="G399" s="73"/>
      <c r="I399" s="73"/>
      <c r="J399" s="41"/>
      <c r="L399" s="41"/>
      <c r="O399" s="41"/>
    </row>
    <row r="400" spans="1:15" x14ac:dyDescent="0.2">
      <c r="A400" s="41"/>
      <c r="B400" s="73"/>
      <c r="C400" s="73"/>
      <c r="D400" s="73"/>
      <c r="E400" s="73"/>
      <c r="F400" s="73"/>
      <c r="G400" s="73"/>
      <c r="I400" s="73"/>
      <c r="J400" s="41"/>
      <c r="L400" s="41"/>
      <c r="O400" s="41"/>
    </row>
    <row r="401" spans="1:15" x14ac:dyDescent="0.2">
      <c r="A401" s="41"/>
      <c r="B401" s="73"/>
      <c r="C401" s="73"/>
      <c r="D401" s="73"/>
      <c r="E401" s="73"/>
      <c r="F401" s="73"/>
      <c r="G401" s="73"/>
      <c r="I401" s="73"/>
      <c r="J401" s="41"/>
      <c r="L401" s="41"/>
      <c r="O401" s="41"/>
    </row>
  </sheetData>
  <mergeCells count="5">
    <mergeCell ref="B2:Q2"/>
    <mergeCell ref="B4:Q4"/>
    <mergeCell ref="P3:Q3"/>
    <mergeCell ref="B188:Q188"/>
    <mergeCell ref="B189:Q189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3"/>
  <sheetViews>
    <sheetView zoomScaleNormal="100" zoomScaleSheetLayoutView="100" zoomScalePageLayoutView="70" workbookViewId="0">
      <selection activeCell="Q87" sqref="Q87"/>
    </sheetView>
  </sheetViews>
  <sheetFormatPr baseColWidth="10" defaultRowHeight="12" x14ac:dyDescent="0.2"/>
  <cols>
    <col min="1" max="1" width="28" style="34" customWidth="1"/>
    <col min="2" max="2" width="7.140625" style="34" customWidth="1"/>
    <col min="3" max="3" width="7.5703125" style="34" customWidth="1"/>
    <col min="4" max="23" width="7.140625" style="34" customWidth="1"/>
    <col min="24" max="16384" width="11.42578125" style="34"/>
  </cols>
  <sheetData>
    <row r="2" spans="1:23" ht="21" x14ac:dyDescent="0.35">
      <c r="A2" s="327"/>
      <c r="B2" s="568" t="s">
        <v>305</v>
      </c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</row>
    <row r="3" spans="1:23" ht="12.75" x14ac:dyDescent="0.2">
      <c r="U3" s="66" t="s">
        <v>307</v>
      </c>
    </row>
    <row r="4" spans="1:23" x14ac:dyDescent="0.2">
      <c r="B4" s="599" t="s">
        <v>347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</row>
    <row r="5" spans="1:23" ht="12.75" thickBot="1" x14ac:dyDescent="0.25"/>
    <row r="6" spans="1:23" ht="12.75" thickTop="1" x14ac:dyDescent="0.2">
      <c r="B6" s="600" t="s">
        <v>37</v>
      </c>
      <c r="C6" s="601"/>
      <c r="D6" s="602"/>
      <c r="E6" s="603" t="s">
        <v>50</v>
      </c>
      <c r="F6" s="604"/>
      <c r="G6" s="604"/>
      <c r="H6" s="605" t="s">
        <v>331</v>
      </c>
      <c r="I6" s="605"/>
      <c r="J6" s="605"/>
      <c r="K6" s="605" t="s">
        <v>10</v>
      </c>
      <c r="L6" s="605"/>
      <c r="M6" s="606"/>
      <c r="N6" s="607" t="s">
        <v>12</v>
      </c>
      <c r="O6" s="601"/>
      <c r="P6" s="608"/>
      <c r="Q6" s="607" t="s">
        <v>332</v>
      </c>
      <c r="R6" s="601"/>
      <c r="S6" s="608"/>
      <c r="T6" s="607" t="s">
        <v>333</v>
      </c>
      <c r="U6" s="601"/>
      <c r="V6" s="608"/>
      <c r="W6" s="609" t="s">
        <v>15</v>
      </c>
    </row>
    <row r="7" spans="1:23" ht="12.75" thickBot="1" x14ac:dyDescent="0.25">
      <c r="B7" s="289" t="s">
        <v>38</v>
      </c>
      <c r="C7" s="290" t="s">
        <v>39</v>
      </c>
      <c r="D7" s="291" t="s">
        <v>44</v>
      </c>
      <c r="E7" s="292" t="s">
        <v>38</v>
      </c>
      <c r="F7" s="290" t="s">
        <v>39</v>
      </c>
      <c r="G7" s="293" t="s">
        <v>44</v>
      </c>
      <c r="H7" s="322" t="s">
        <v>38</v>
      </c>
      <c r="I7" s="322" t="s">
        <v>39</v>
      </c>
      <c r="J7" s="323" t="s">
        <v>44</v>
      </c>
      <c r="K7" s="322" t="s">
        <v>38</v>
      </c>
      <c r="L7" s="322" t="s">
        <v>39</v>
      </c>
      <c r="M7" s="324" t="s">
        <v>44</v>
      </c>
      <c r="N7" s="294" t="s">
        <v>38</v>
      </c>
      <c r="O7" s="290" t="s">
        <v>39</v>
      </c>
      <c r="P7" s="295" t="s">
        <v>44</v>
      </c>
      <c r="Q7" s="294" t="s">
        <v>38</v>
      </c>
      <c r="R7" s="290" t="s">
        <v>39</v>
      </c>
      <c r="S7" s="295" t="s">
        <v>44</v>
      </c>
      <c r="T7" s="294" t="s">
        <v>38</v>
      </c>
      <c r="U7" s="290" t="s">
        <v>39</v>
      </c>
      <c r="V7" s="295" t="s">
        <v>44</v>
      </c>
      <c r="W7" s="610"/>
    </row>
    <row r="8" spans="1:23" ht="23.25" customHeight="1" thickTop="1" x14ac:dyDescent="0.2">
      <c r="A8" s="67" t="s">
        <v>112</v>
      </c>
      <c r="B8" s="296">
        <v>0</v>
      </c>
      <c r="C8" s="297">
        <v>2</v>
      </c>
      <c r="D8" s="298">
        <f>C8+B8</f>
        <v>2</v>
      </c>
      <c r="E8" s="296">
        <f>H8+K8</f>
        <v>0</v>
      </c>
      <c r="F8" s="299">
        <f>I8+L8</f>
        <v>1</v>
      </c>
      <c r="G8" s="300">
        <f>F8+E8</f>
        <v>1</v>
      </c>
      <c r="H8" s="301">
        <v>0</v>
      </c>
      <c r="I8" s="299">
        <v>0</v>
      </c>
      <c r="J8" s="300">
        <f>I8+H8</f>
        <v>0</v>
      </c>
      <c r="K8" s="301">
        <v>0</v>
      </c>
      <c r="L8" s="299">
        <v>1</v>
      </c>
      <c r="M8" s="302">
        <f>L8+K8</f>
        <v>1</v>
      </c>
      <c r="N8" s="296">
        <v>0</v>
      </c>
      <c r="O8" s="297">
        <v>0</v>
      </c>
      <c r="P8" s="298">
        <f>O8+N8</f>
        <v>0</v>
      </c>
      <c r="Q8" s="296">
        <v>0</v>
      </c>
      <c r="R8" s="297">
        <v>0</v>
      </c>
      <c r="S8" s="298">
        <f>R8+Q8</f>
        <v>0</v>
      </c>
      <c r="T8" s="296">
        <v>0</v>
      </c>
      <c r="U8" s="297">
        <v>0</v>
      </c>
      <c r="V8" s="298">
        <f>U8+T8</f>
        <v>0</v>
      </c>
      <c r="W8" s="303">
        <f>D8+G8+P8+S8+V8</f>
        <v>3</v>
      </c>
    </row>
    <row r="9" spans="1:23" ht="23.25" customHeight="1" x14ac:dyDescent="0.2">
      <c r="A9" s="67" t="s">
        <v>113</v>
      </c>
      <c r="B9" s="304">
        <v>50</v>
      </c>
      <c r="C9" s="305">
        <v>41</v>
      </c>
      <c r="D9" s="306">
        <f t="shared" ref="D9:D72" si="0">C9+B9</f>
        <v>91</v>
      </c>
      <c r="E9" s="304">
        <f t="shared" ref="E9:F72" si="1">H9+K9</f>
        <v>20</v>
      </c>
      <c r="F9" s="307">
        <f t="shared" si="1"/>
        <v>18</v>
      </c>
      <c r="G9" s="308">
        <f t="shared" ref="G9:G72" si="2">F9+E9</f>
        <v>38</v>
      </c>
      <c r="H9" s="309">
        <v>7</v>
      </c>
      <c r="I9" s="307">
        <v>8</v>
      </c>
      <c r="J9" s="308">
        <f t="shared" ref="J9:J72" si="3">I9+H9</f>
        <v>15</v>
      </c>
      <c r="K9" s="309">
        <v>13</v>
      </c>
      <c r="L9" s="307">
        <v>10</v>
      </c>
      <c r="M9" s="310">
        <f t="shared" ref="M9:M72" si="4">L9+K9</f>
        <v>23</v>
      </c>
      <c r="N9" s="304">
        <v>8</v>
      </c>
      <c r="O9" s="305">
        <v>5</v>
      </c>
      <c r="P9" s="306">
        <f t="shared" ref="P9:P72" si="5">O9+N9</f>
        <v>13</v>
      </c>
      <c r="Q9" s="304">
        <v>0</v>
      </c>
      <c r="R9" s="305">
        <v>3</v>
      </c>
      <c r="S9" s="306">
        <f t="shared" ref="S9:S72" si="6">R9+Q9</f>
        <v>3</v>
      </c>
      <c r="T9" s="304">
        <v>0</v>
      </c>
      <c r="U9" s="305">
        <v>0</v>
      </c>
      <c r="V9" s="306">
        <f t="shared" ref="V9:V72" si="7">U9+T9</f>
        <v>0</v>
      </c>
      <c r="W9" s="311">
        <f t="shared" ref="W9:W72" si="8">D9+G9+P9+S9+V9</f>
        <v>145</v>
      </c>
    </row>
    <row r="10" spans="1:23" ht="23.25" customHeight="1" x14ac:dyDescent="0.2">
      <c r="A10" s="67" t="s">
        <v>114</v>
      </c>
      <c r="B10" s="304">
        <v>2</v>
      </c>
      <c r="C10" s="305">
        <v>2</v>
      </c>
      <c r="D10" s="306">
        <f t="shared" si="0"/>
        <v>4</v>
      </c>
      <c r="E10" s="304">
        <f t="shared" si="1"/>
        <v>1</v>
      </c>
      <c r="F10" s="307">
        <f t="shared" si="1"/>
        <v>0</v>
      </c>
      <c r="G10" s="308">
        <f t="shared" si="2"/>
        <v>1</v>
      </c>
      <c r="H10" s="309">
        <v>1</v>
      </c>
      <c r="I10" s="307">
        <v>0</v>
      </c>
      <c r="J10" s="308">
        <f t="shared" si="3"/>
        <v>1</v>
      </c>
      <c r="K10" s="309">
        <v>0</v>
      </c>
      <c r="L10" s="307">
        <v>0</v>
      </c>
      <c r="M10" s="310">
        <f t="shared" si="4"/>
        <v>0</v>
      </c>
      <c r="N10" s="304">
        <v>0</v>
      </c>
      <c r="O10" s="305">
        <v>1</v>
      </c>
      <c r="P10" s="306">
        <f t="shared" si="5"/>
        <v>1</v>
      </c>
      <c r="Q10" s="304">
        <v>0</v>
      </c>
      <c r="R10" s="305">
        <v>0</v>
      </c>
      <c r="S10" s="306">
        <f t="shared" si="6"/>
        <v>0</v>
      </c>
      <c r="T10" s="304">
        <v>0</v>
      </c>
      <c r="U10" s="305">
        <v>0</v>
      </c>
      <c r="V10" s="306">
        <f t="shared" si="7"/>
        <v>0</v>
      </c>
      <c r="W10" s="311">
        <f t="shared" si="8"/>
        <v>6</v>
      </c>
    </row>
    <row r="11" spans="1:23" ht="23.25" customHeight="1" x14ac:dyDescent="0.2">
      <c r="A11" s="67" t="s">
        <v>115</v>
      </c>
      <c r="B11" s="304">
        <v>146</v>
      </c>
      <c r="C11" s="305">
        <v>115</v>
      </c>
      <c r="D11" s="306">
        <f t="shared" si="0"/>
        <v>261</v>
      </c>
      <c r="E11" s="304">
        <f t="shared" si="1"/>
        <v>86</v>
      </c>
      <c r="F11" s="307">
        <f t="shared" si="1"/>
        <v>71</v>
      </c>
      <c r="G11" s="308">
        <f t="shared" si="2"/>
        <v>157</v>
      </c>
      <c r="H11" s="309">
        <v>57</v>
      </c>
      <c r="I11" s="307">
        <v>54</v>
      </c>
      <c r="J11" s="308">
        <f t="shared" si="3"/>
        <v>111</v>
      </c>
      <c r="K11" s="309">
        <v>29</v>
      </c>
      <c r="L11" s="307">
        <v>17</v>
      </c>
      <c r="M11" s="310">
        <f t="shared" si="4"/>
        <v>46</v>
      </c>
      <c r="N11" s="304">
        <v>30</v>
      </c>
      <c r="O11" s="305">
        <v>33</v>
      </c>
      <c r="P11" s="306">
        <f t="shared" si="5"/>
        <v>63</v>
      </c>
      <c r="Q11" s="304">
        <v>10</v>
      </c>
      <c r="R11" s="305">
        <v>6</v>
      </c>
      <c r="S11" s="306">
        <f t="shared" si="6"/>
        <v>16</v>
      </c>
      <c r="T11" s="304">
        <v>6</v>
      </c>
      <c r="U11" s="305">
        <v>4</v>
      </c>
      <c r="V11" s="306">
        <f t="shared" si="7"/>
        <v>10</v>
      </c>
      <c r="W11" s="311">
        <f t="shared" si="8"/>
        <v>507</v>
      </c>
    </row>
    <row r="12" spans="1:23" ht="23.25" customHeight="1" x14ac:dyDescent="0.2">
      <c r="A12" s="67" t="s">
        <v>116</v>
      </c>
      <c r="B12" s="304">
        <v>3200</v>
      </c>
      <c r="C12" s="305">
        <v>2796</v>
      </c>
      <c r="D12" s="306">
        <f t="shared" si="0"/>
        <v>5996</v>
      </c>
      <c r="E12" s="304">
        <f t="shared" si="1"/>
        <v>1433</v>
      </c>
      <c r="F12" s="307">
        <f t="shared" si="1"/>
        <v>1199</v>
      </c>
      <c r="G12" s="308">
        <f t="shared" si="2"/>
        <v>2632</v>
      </c>
      <c r="H12" s="309">
        <v>781</v>
      </c>
      <c r="I12" s="307">
        <v>765</v>
      </c>
      <c r="J12" s="308">
        <f t="shared" si="3"/>
        <v>1546</v>
      </c>
      <c r="K12" s="309">
        <v>652</v>
      </c>
      <c r="L12" s="307">
        <v>434</v>
      </c>
      <c r="M12" s="310">
        <f t="shared" si="4"/>
        <v>1086</v>
      </c>
      <c r="N12" s="304">
        <v>785</v>
      </c>
      <c r="O12" s="305">
        <v>785</v>
      </c>
      <c r="P12" s="306">
        <f t="shared" si="5"/>
        <v>1570</v>
      </c>
      <c r="Q12" s="304">
        <v>91</v>
      </c>
      <c r="R12" s="305">
        <v>73</v>
      </c>
      <c r="S12" s="306">
        <f t="shared" si="6"/>
        <v>164</v>
      </c>
      <c r="T12" s="304">
        <v>159</v>
      </c>
      <c r="U12" s="305">
        <v>57</v>
      </c>
      <c r="V12" s="306">
        <f t="shared" si="7"/>
        <v>216</v>
      </c>
      <c r="W12" s="311">
        <f t="shared" si="8"/>
        <v>10578</v>
      </c>
    </row>
    <row r="13" spans="1:23" ht="23.25" customHeight="1" x14ac:dyDescent="0.2">
      <c r="A13" s="67" t="s">
        <v>117</v>
      </c>
      <c r="B13" s="304">
        <v>1439</v>
      </c>
      <c r="C13" s="305">
        <v>1300</v>
      </c>
      <c r="D13" s="306">
        <f t="shared" si="0"/>
        <v>2739</v>
      </c>
      <c r="E13" s="304">
        <f t="shared" si="1"/>
        <v>787</v>
      </c>
      <c r="F13" s="307">
        <f t="shared" si="1"/>
        <v>745</v>
      </c>
      <c r="G13" s="308">
        <f t="shared" si="2"/>
        <v>1532</v>
      </c>
      <c r="H13" s="309">
        <v>532</v>
      </c>
      <c r="I13" s="307">
        <v>566</v>
      </c>
      <c r="J13" s="308">
        <f t="shared" si="3"/>
        <v>1098</v>
      </c>
      <c r="K13" s="309">
        <v>255</v>
      </c>
      <c r="L13" s="307">
        <v>179</v>
      </c>
      <c r="M13" s="310">
        <f t="shared" si="4"/>
        <v>434</v>
      </c>
      <c r="N13" s="304">
        <v>318</v>
      </c>
      <c r="O13" s="305">
        <v>337</v>
      </c>
      <c r="P13" s="306">
        <f t="shared" si="5"/>
        <v>655</v>
      </c>
      <c r="Q13" s="304">
        <v>11</v>
      </c>
      <c r="R13" s="305">
        <v>13</v>
      </c>
      <c r="S13" s="306">
        <f t="shared" si="6"/>
        <v>24</v>
      </c>
      <c r="T13" s="304">
        <v>6</v>
      </c>
      <c r="U13" s="305">
        <v>5</v>
      </c>
      <c r="V13" s="306">
        <f t="shared" si="7"/>
        <v>11</v>
      </c>
      <c r="W13" s="311">
        <f t="shared" si="8"/>
        <v>4961</v>
      </c>
    </row>
    <row r="14" spans="1:23" ht="23.25" customHeight="1" x14ac:dyDescent="0.2">
      <c r="A14" s="67" t="s">
        <v>118</v>
      </c>
      <c r="B14" s="304">
        <v>2573</v>
      </c>
      <c r="C14" s="305">
        <v>2206</v>
      </c>
      <c r="D14" s="306">
        <f t="shared" si="0"/>
        <v>4779</v>
      </c>
      <c r="E14" s="304">
        <f t="shared" si="1"/>
        <v>1254</v>
      </c>
      <c r="F14" s="307">
        <f t="shared" si="1"/>
        <v>1119</v>
      </c>
      <c r="G14" s="308">
        <f t="shared" si="2"/>
        <v>2373</v>
      </c>
      <c r="H14" s="309">
        <v>867</v>
      </c>
      <c r="I14" s="307">
        <v>861</v>
      </c>
      <c r="J14" s="308">
        <f t="shared" si="3"/>
        <v>1728</v>
      </c>
      <c r="K14" s="309">
        <v>387</v>
      </c>
      <c r="L14" s="307">
        <v>258</v>
      </c>
      <c r="M14" s="310">
        <f t="shared" si="4"/>
        <v>645</v>
      </c>
      <c r="N14" s="304">
        <v>683</v>
      </c>
      <c r="O14" s="305">
        <v>731</v>
      </c>
      <c r="P14" s="306">
        <f t="shared" si="5"/>
        <v>1414</v>
      </c>
      <c r="Q14" s="304">
        <v>135</v>
      </c>
      <c r="R14" s="305">
        <v>123</v>
      </c>
      <c r="S14" s="306">
        <f t="shared" si="6"/>
        <v>258</v>
      </c>
      <c r="T14" s="304">
        <v>82</v>
      </c>
      <c r="U14" s="305">
        <v>56</v>
      </c>
      <c r="V14" s="306">
        <f t="shared" si="7"/>
        <v>138</v>
      </c>
      <c r="W14" s="311">
        <f t="shared" si="8"/>
        <v>8962</v>
      </c>
    </row>
    <row r="15" spans="1:23" ht="23.25" customHeight="1" x14ac:dyDescent="0.2">
      <c r="A15" s="67" t="s">
        <v>119</v>
      </c>
      <c r="B15" s="304">
        <v>50</v>
      </c>
      <c r="C15" s="305">
        <v>48</v>
      </c>
      <c r="D15" s="306">
        <f t="shared" si="0"/>
        <v>98</v>
      </c>
      <c r="E15" s="304">
        <f t="shared" si="1"/>
        <v>34</v>
      </c>
      <c r="F15" s="307">
        <f t="shared" si="1"/>
        <v>13</v>
      </c>
      <c r="G15" s="308">
        <f t="shared" si="2"/>
        <v>47</v>
      </c>
      <c r="H15" s="309">
        <v>24</v>
      </c>
      <c r="I15" s="307">
        <v>10</v>
      </c>
      <c r="J15" s="308">
        <f t="shared" si="3"/>
        <v>34</v>
      </c>
      <c r="K15" s="309">
        <v>10</v>
      </c>
      <c r="L15" s="307">
        <v>3</v>
      </c>
      <c r="M15" s="310">
        <f t="shared" si="4"/>
        <v>13</v>
      </c>
      <c r="N15" s="304">
        <v>4</v>
      </c>
      <c r="O15" s="305">
        <v>12</v>
      </c>
      <c r="P15" s="306">
        <f t="shared" si="5"/>
        <v>16</v>
      </c>
      <c r="Q15" s="304">
        <v>2</v>
      </c>
      <c r="R15" s="305">
        <v>0</v>
      </c>
      <c r="S15" s="306">
        <f t="shared" si="6"/>
        <v>2</v>
      </c>
      <c r="T15" s="304">
        <v>2</v>
      </c>
      <c r="U15" s="305">
        <v>0</v>
      </c>
      <c r="V15" s="306">
        <f t="shared" si="7"/>
        <v>2</v>
      </c>
      <c r="W15" s="311">
        <f t="shared" si="8"/>
        <v>165</v>
      </c>
    </row>
    <row r="16" spans="1:23" ht="23.25" customHeight="1" x14ac:dyDescent="0.2">
      <c r="A16" s="67" t="s">
        <v>120</v>
      </c>
      <c r="B16" s="304">
        <v>249</v>
      </c>
      <c r="C16" s="305">
        <v>269</v>
      </c>
      <c r="D16" s="306">
        <f t="shared" si="0"/>
        <v>518</v>
      </c>
      <c r="E16" s="304">
        <f t="shared" si="1"/>
        <v>140</v>
      </c>
      <c r="F16" s="307">
        <f t="shared" si="1"/>
        <v>125</v>
      </c>
      <c r="G16" s="308">
        <f t="shared" si="2"/>
        <v>265</v>
      </c>
      <c r="H16" s="309">
        <v>96</v>
      </c>
      <c r="I16" s="307">
        <v>82</v>
      </c>
      <c r="J16" s="308">
        <f t="shared" si="3"/>
        <v>178</v>
      </c>
      <c r="K16" s="309">
        <v>44</v>
      </c>
      <c r="L16" s="307">
        <v>43</v>
      </c>
      <c r="M16" s="310">
        <f t="shared" si="4"/>
        <v>87</v>
      </c>
      <c r="N16" s="304">
        <v>60</v>
      </c>
      <c r="O16" s="305">
        <v>67</v>
      </c>
      <c r="P16" s="306">
        <f t="shared" si="5"/>
        <v>127</v>
      </c>
      <c r="Q16" s="304">
        <v>2</v>
      </c>
      <c r="R16" s="305">
        <v>1</v>
      </c>
      <c r="S16" s="306">
        <f t="shared" si="6"/>
        <v>3</v>
      </c>
      <c r="T16" s="304">
        <v>3</v>
      </c>
      <c r="U16" s="305">
        <v>0</v>
      </c>
      <c r="V16" s="306">
        <f t="shared" si="7"/>
        <v>3</v>
      </c>
      <c r="W16" s="311">
        <f t="shared" si="8"/>
        <v>916</v>
      </c>
    </row>
    <row r="17" spans="1:23" ht="23.25" customHeight="1" x14ac:dyDescent="0.2">
      <c r="A17" s="67" t="s">
        <v>121</v>
      </c>
      <c r="B17" s="304">
        <v>155</v>
      </c>
      <c r="C17" s="305">
        <v>163</v>
      </c>
      <c r="D17" s="306">
        <f t="shared" si="0"/>
        <v>318</v>
      </c>
      <c r="E17" s="304">
        <f t="shared" si="1"/>
        <v>58</v>
      </c>
      <c r="F17" s="307">
        <f t="shared" si="1"/>
        <v>72</v>
      </c>
      <c r="G17" s="308">
        <f t="shared" si="2"/>
        <v>130</v>
      </c>
      <c r="H17" s="309">
        <v>35</v>
      </c>
      <c r="I17" s="307">
        <v>50</v>
      </c>
      <c r="J17" s="308">
        <f t="shared" si="3"/>
        <v>85</v>
      </c>
      <c r="K17" s="309">
        <v>23</v>
      </c>
      <c r="L17" s="307">
        <v>22</v>
      </c>
      <c r="M17" s="310">
        <f t="shared" si="4"/>
        <v>45</v>
      </c>
      <c r="N17" s="304">
        <v>35</v>
      </c>
      <c r="O17" s="305">
        <v>44</v>
      </c>
      <c r="P17" s="306">
        <f t="shared" si="5"/>
        <v>79</v>
      </c>
      <c r="Q17" s="304">
        <v>6</v>
      </c>
      <c r="R17" s="305">
        <v>5</v>
      </c>
      <c r="S17" s="306">
        <f t="shared" si="6"/>
        <v>11</v>
      </c>
      <c r="T17" s="304">
        <v>4</v>
      </c>
      <c r="U17" s="305">
        <v>0</v>
      </c>
      <c r="V17" s="306">
        <f t="shared" si="7"/>
        <v>4</v>
      </c>
      <c r="W17" s="311">
        <f t="shared" si="8"/>
        <v>542</v>
      </c>
    </row>
    <row r="18" spans="1:23" ht="23.25" customHeight="1" x14ac:dyDescent="0.2">
      <c r="A18" s="67" t="s">
        <v>122</v>
      </c>
      <c r="B18" s="304">
        <v>14</v>
      </c>
      <c r="C18" s="305">
        <v>11</v>
      </c>
      <c r="D18" s="306">
        <f t="shared" si="0"/>
        <v>25</v>
      </c>
      <c r="E18" s="304">
        <f t="shared" si="1"/>
        <v>3</v>
      </c>
      <c r="F18" s="307">
        <f t="shared" si="1"/>
        <v>6</v>
      </c>
      <c r="G18" s="308">
        <f t="shared" si="2"/>
        <v>9</v>
      </c>
      <c r="H18" s="309">
        <v>1</v>
      </c>
      <c r="I18" s="307">
        <v>5</v>
      </c>
      <c r="J18" s="308">
        <f t="shared" si="3"/>
        <v>6</v>
      </c>
      <c r="K18" s="309">
        <v>2</v>
      </c>
      <c r="L18" s="307">
        <v>1</v>
      </c>
      <c r="M18" s="310">
        <f t="shared" si="4"/>
        <v>3</v>
      </c>
      <c r="N18" s="304">
        <v>1</v>
      </c>
      <c r="O18" s="305">
        <v>2</v>
      </c>
      <c r="P18" s="306">
        <f t="shared" si="5"/>
        <v>3</v>
      </c>
      <c r="Q18" s="304">
        <v>0</v>
      </c>
      <c r="R18" s="305">
        <v>2</v>
      </c>
      <c r="S18" s="306">
        <f t="shared" si="6"/>
        <v>2</v>
      </c>
      <c r="T18" s="304">
        <v>0</v>
      </c>
      <c r="U18" s="305">
        <v>0</v>
      </c>
      <c r="V18" s="306">
        <f t="shared" si="7"/>
        <v>0</v>
      </c>
      <c r="W18" s="311">
        <f t="shared" si="8"/>
        <v>39</v>
      </c>
    </row>
    <row r="19" spans="1:23" ht="23.25" customHeight="1" x14ac:dyDescent="0.2">
      <c r="A19" s="67" t="s">
        <v>123</v>
      </c>
      <c r="B19" s="304">
        <v>9</v>
      </c>
      <c r="C19" s="305">
        <v>8</v>
      </c>
      <c r="D19" s="306">
        <f t="shared" si="0"/>
        <v>17</v>
      </c>
      <c r="E19" s="304">
        <f t="shared" si="1"/>
        <v>12</v>
      </c>
      <c r="F19" s="307">
        <f t="shared" si="1"/>
        <v>1</v>
      </c>
      <c r="G19" s="308">
        <f t="shared" si="2"/>
        <v>13</v>
      </c>
      <c r="H19" s="309">
        <v>4</v>
      </c>
      <c r="I19" s="307">
        <v>1</v>
      </c>
      <c r="J19" s="308">
        <f t="shared" si="3"/>
        <v>5</v>
      </c>
      <c r="K19" s="309">
        <v>8</v>
      </c>
      <c r="L19" s="307">
        <v>0</v>
      </c>
      <c r="M19" s="310">
        <f t="shared" si="4"/>
        <v>8</v>
      </c>
      <c r="N19" s="304">
        <v>0</v>
      </c>
      <c r="O19" s="305">
        <v>3</v>
      </c>
      <c r="P19" s="306">
        <f t="shared" si="5"/>
        <v>3</v>
      </c>
      <c r="Q19" s="304">
        <v>2</v>
      </c>
      <c r="R19" s="305">
        <v>0</v>
      </c>
      <c r="S19" s="306">
        <f t="shared" si="6"/>
        <v>2</v>
      </c>
      <c r="T19" s="304">
        <v>1</v>
      </c>
      <c r="U19" s="305">
        <v>1</v>
      </c>
      <c r="V19" s="306">
        <f t="shared" si="7"/>
        <v>2</v>
      </c>
      <c r="W19" s="311">
        <f t="shared" si="8"/>
        <v>37</v>
      </c>
    </row>
    <row r="20" spans="1:23" ht="23.25" customHeight="1" x14ac:dyDescent="0.2">
      <c r="A20" s="67" t="s">
        <v>124</v>
      </c>
      <c r="B20" s="304">
        <v>1039</v>
      </c>
      <c r="C20" s="305">
        <v>759</v>
      </c>
      <c r="D20" s="306">
        <f t="shared" si="0"/>
        <v>1798</v>
      </c>
      <c r="E20" s="304">
        <f t="shared" si="1"/>
        <v>539</v>
      </c>
      <c r="F20" s="307">
        <f t="shared" si="1"/>
        <v>371</v>
      </c>
      <c r="G20" s="308">
        <f t="shared" si="2"/>
        <v>910</v>
      </c>
      <c r="H20" s="309">
        <v>314</v>
      </c>
      <c r="I20" s="307">
        <v>242</v>
      </c>
      <c r="J20" s="308">
        <f t="shared" si="3"/>
        <v>556</v>
      </c>
      <c r="K20" s="309">
        <v>225</v>
      </c>
      <c r="L20" s="307">
        <v>129</v>
      </c>
      <c r="M20" s="310">
        <f t="shared" si="4"/>
        <v>354</v>
      </c>
      <c r="N20" s="304">
        <v>211</v>
      </c>
      <c r="O20" s="305">
        <v>199</v>
      </c>
      <c r="P20" s="306">
        <f t="shared" si="5"/>
        <v>410</v>
      </c>
      <c r="Q20" s="304">
        <v>29</v>
      </c>
      <c r="R20" s="305">
        <v>32</v>
      </c>
      <c r="S20" s="306">
        <f t="shared" si="6"/>
        <v>61</v>
      </c>
      <c r="T20" s="304">
        <v>11</v>
      </c>
      <c r="U20" s="305">
        <v>4</v>
      </c>
      <c r="V20" s="306">
        <f t="shared" si="7"/>
        <v>15</v>
      </c>
      <c r="W20" s="311">
        <f t="shared" si="8"/>
        <v>3194</v>
      </c>
    </row>
    <row r="21" spans="1:23" ht="23.25" customHeight="1" x14ac:dyDescent="0.2">
      <c r="A21" s="67" t="s">
        <v>125</v>
      </c>
      <c r="B21" s="304">
        <v>658</v>
      </c>
      <c r="C21" s="305">
        <v>584</v>
      </c>
      <c r="D21" s="306">
        <f t="shared" si="0"/>
        <v>1242</v>
      </c>
      <c r="E21" s="304">
        <f t="shared" si="1"/>
        <v>366</v>
      </c>
      <c r="F21" s="307">
        <f t="shared" si="1"/>
        <v>284</v>
      </c>
      <c r="G21" s="308">
        <f t="shared" si="2"/>
        <v>650</v>
      </c>
      <c r="H21" s="309">
        <v>194</v>
      </c>
      <c r="I21" s="307">
        <v>175</v>
      </c>
      <c r="J21" s="308">
        <f t="shared" si="3"/>
        <v>369</v>
      </c>
      <c r="K21" s="309">
        <v>172</v>
      </c>
      <c r="L21" s="307">
        <v>109</v>
      </c>
      <c r="M21" s="310">
        <f t="shared" si="4"/>
        <v>281</v>
      </c>
      <c r="N21" s="304">
        <v>141</v>
      </c>
      <c r="O21" s="305">
        <v>123</v>
      </c>
      <c r="P21" s="306">
        <f t="shared" si="5"/>
        <v>264</v>
      </c>
      <c r="Q21" s="304">
        <v>36</v>
      </c>
      <c r="R21" s="305">
        <v>25</v>
      </c>
      <c r="S21" s="306">
        <f t="shared" si="6"/>
        <v>61</v>
      </c>
      <c r="T21" s="304">
        <v>20</v>
      </c>
      <c r="U21" s="305">
        <v>10</v>
      </c>
      <c r="V21" s="306">
        <f t="shared" si="7"/>
        <v>30</v>
      </c>
      <c r="W21" s="311">
        <f t="shared" si="8"/>
        <v>2247</v>
      </c>
    </row>
    <row r="22" spans="1:23" ht="23.25" customHeight="1" x14ac:dyDescent="0.2">
      <c r="A22" s="67" t="s">
        <v>126</v>
      </c>
      <c r="B22" s="304">
        <v>198</v>
      </c>
      <c r="C22" s="305">
        <v>190</v>
      </c>
      <c r="D22" s="306">
        <f t="shared" si="0"/>
        <v>388</v>
      </c>
      <c r="E22" s="304">
        <f t="shared" si="1"/>
        <v>129</v>
      </c>
      <c r="F22" s="307">
        <f t="shared" si="1"/>
        <v>96</v>
      </c>
      <c r="G22" s="308">
        <f t="shared" si="2"/>
        <v>225</v>
      </c>
      <c r="H22" s="309">
        <v>87</v>
      </c>
      <c r="I22" s="307">
        <v>60</v>
      </c>
      <c r="J22" s="308">
        <f t="shared" si="3"/>
        <v>147</v>
      </c>
      <c r="K22" s="309">
        <v>42</v>
      </c>
      <c r="L22" s="307">
        <v>36</v>
      </c>
      <c r="M22" s="310">
        <f t="shared" si="4"/>
        <v>78</v>
      </c>
      <c r="N22" s="304">
        <v>52</v>
      </c>
      <c r="O22" s="305">
        <v>37</v>
      </c>
      <c r="P22" s="306">
        <f t="shared" si="5"/>
        <v>89</v>
      </c>
      <c r="Q22" s="304">
        <v>13</v>
      </c>
      <c r="R22" s="305">
        <v>11</v>
      </c>
      <c r="S22" s="306">
        <f t="shared" si="6"/>
        <v>24</v>
      </c>
      <c r="T22" s="304">
        <v>6</v>
      </c>
      <c r="U22" s="305">
        <v>5</v>
      </c>
      <c r="V22" s="306">
        <f t="shared" si="7"/>
        <v>11</v>
      </c>
      <c r="W22" s="311">
        <f t="shared" si="8"/>
        <v>737</v>
      </c>
    </row>
    <row r="23" spans="1:23" ht="23.25" customHeight="1" x14ac:dyDescent="0.2">
      <c r="A23" s="67" t="s">
        <v>127</v>
      </c>
      <c r="B23" s="304">
        <v>2</v>
      </c>
      <c r="C23" s="305">
        <v>0</v>
      </c>
      <c r="D23" s="306">
        <f t="shared" si="0"/>
        <v>2</v>
      </c>
      <c r="E23" s="304">
        <f t="shared" si="1"/>
        <v>3</v>
      </c>
      <c r="F23" s="307">
        <f t="shared" si="1"/>
        <v>0</v>
      </c>
      <c r="G23" s="308">
        <f t="shared" si="2"/>
        <v>3</v>
      </c>
      <c r="H23" s="309">
        <v>1</v>
      </c>
      <c r="I23" s="307">
        <v>0</v>
      </c>
      <c r="J23" s="308">
        <f t="shared" si="3"/>
        <v>1</v>
      </c>
      <c r="K23" s="309">
        <v>2</v>
      </c>
      <c r="L23" s="307">
        <v>0</v>
      </c>
      <c r="M23" s="310">
        <f t="shared" si="4"/>
        <v>2</v>
      </c>
      <c r="N23" s="304">
        <v>0</v>
      </c>
      <c r="O23" s="305">
        <v>0</v>
      </c>
      <c r="P23" s="306">
        <f t="shared" si="5"/>
        <v>0</v>
      </c>
      <c r="Q23" s="304">
        <v>0</v>
      </c>
      <c r="R23" s="305">
        <v>0</v>
      </c>
      <c r="S23" s="306">
        <f t="shared" si="6"/>
        <v>0</v>
      </c>
      <c r="T23" s="304">
        <v>0</v>
      </c>
      <c r="U23" s="305">
        <v>0</v>
      </c>
      <c r="V23" s="306">
        <f t="shared" si="7"/>
        <v>0</v>
      </c>
      <c r="W23" s="311">
        <f t="shared" si="8"/>
        <v>5</v>
      </c>
    </row>
    <row r="24" spans="1:23" ht="23.25" customHeight="1" x14ac:dyDescent="0.2">
      <c r="A24" s="67" t="s">
        <v>128</v>
      </c>
      <c r="B24" s="304">
        <v>18</v>
      </c>
      <c r="C24" s="305">
        <v>25</v>
      </c>
      <c r="D24" s="306">
        <f t="shared" si="0"/>
        <v>43</v>
      </c>
      <c r="E24" s="304">
        <f t="shared" si="1"/>
        <v>2</v>
      </c>
      <c r="F24" s="307">
        <f t="shared" si="1"/>
        <v>4</v>
      </c>
      <c r="G24" s="308">
        <f t="shared" si="2"/>
        <v>6</v>
      </c>
      <c r="H24" s="309">
        <v>2</v>
      </c>
      <c r="I24" s="307">
        <v>3</v>
      </c>
      <c r="J24" s="308">
        <f t="shared" si="3"/>
        <v>5</v>
      </c>
      <c r="K24" s="309">
        <v>0</v>
      </c>
      <c r="L24" s="307">
        <v>1</v>
      </c>
      <c r="M24" s="310">
        <f t="shared" si="4"/>
        <v>1</v>
      </c>
      <c r="N24" s="304">
        <v>7</v>
      </c>
      <c r="O24" s="305">
        <v>3</v>
      </c>
      <c r="P24" s="306">
        <f t="shared" si="5"/>
        <v>10</v>
      </c>
      <c r="Q24" s="304">
        <v>1</v>
      </c>
      <c r="R24" s="305">
        <v>1</v>
      </c>
      <c r="S24" s="306">
        <f t="shared" si="6"/>
        <v>2</v>
      </c>
      <c r="T24" s="304">
        <v>0</v>
      </c>
      <c r="U24" s="305">
        <v>1</v>
      </c>
      <c r="V24" s="306">
        <f t="shared" si="7"/>
        <v>1</v>
      </c>
      <c r="W24" s="311">
        <f t="shared" si="8"/>
        <v>62</v>
      </c>
    </row>
    <row r="25" spans="1:23" ht="23.25" customHeight="1" x14ac:dyDescent="0.2">
      <c r="A25" s="67" t="s">
        <v>129</v>
      </c>
      <c r="B25" s="304">
        <v>67</v>
      </c>
      <c r="C25" s="305">
        <v>47</v>
      </c>
      <c r="D25" s="306">
        <f t="shared" si="0"/>
        <v>114</v>
      </c>
      <c r="E25" s="304">
        <f t="shared" si="1"/>
        <v>41</v>
      </c>
      <c r="F25" s="307">
        <f t="shared" si="1"/>
        <v>27</v>
      </c>
      <c r="G25" s="308">
        <f t="shared" si="2"/>
        <v>68</v>
      </c>
      <c r="H25" s="309">
        <v>28</v>
      </c>
      <c r="I25" s="307">
        <v>19</v>
      </c>
      <c r="J25" s="308">
        <f t="shared" si="3"/>
        <v>47</v>
      </c>
      <c r="K25" s="309">
        <v>13</v>
      </c>
      <c r="L25" s="307">
        <v>8</v>
      </c>
      <c r="M25" s="310">
        <f t="shared" si="4"/>
        <v>21</v>
      </c>
      <c r="N25" s="304">
        <v>16</v>
      </c>
      <c r="O25" s="305">
        <v>18</v>
      </c>
      <c r="P25" s="306">
        <f t="shared" si="5"/>
        <v>34</v>
      </c>
      <c r="Q25" s="304">
        <v>0</v>
      </c>
      <c r="R25" s="305">
        <v>0</v>
      </c>
      <c r="S25" s="306">
        <f t="shared" si="6"/>
        <v>0</v>
      </c>
      <c r="T25" s="304">
        <v>0</v>
      </c>
      <c r="U25" s="305">
        <v>0</v>
      </c>
      <c r="V25" s="306">
        <f t="shared" si="7"/>
        <v>0</v>
      </c>
      <c r="W25" s="311">
        <f t="shared" si="8"/>
        <v>216</v>
      </c>
    </row>
    <row r="26" spans="1:23" ht="23.25" customHeight="1" x14ac:dyDescent="0.2">
      <c r="A26" s="67" t="s">
        <v>130</v>
      </c>
      <c r="B26" s="304">
        <v>28</v>
      </c>
      <c r="C26" s="305">
        <v>36</v>
      </c>
      <c r="D26" s="306">
        <f t="shared" si="0"/>
        <v>64</v>
      </c>
      <c r="E26" s="304">
        <f t="shared" si="1"/>
        <v>6</v>
      </c>
      <c r="F26" s="307">
        <f t="shared" si="1"/>
        <v>10</v>
      </c>
      <c r="G26" s="308">
        <f t="shared" si="2"/>
        <v>16</v>
      </c>
      <c r="H26" s="309">
        <v>5</v>
      </c>
      <c r="I26" s="307">
        <v>7</v>
      </c>
      <c r="J26" s="308">
        <f t="shared" si="3"/>
        <v>12</v>
      </c>
      <c r="K26" s="309">
        <v>1</v>
      </c>
      <c r="L26" s="307">
        <v>3</v>
      </c>
      <c r="M26" s="310">
        <f t="shared" si="4"/>
        <v>4</v>
      </c>
      <c r="N26" s="304">
        <v>10</v>
      </c>
      <c r="O26" s="305">
        <v>5</v>
      </c>
      <c r="P26" s="306">
        <f t="shared" si="5"/>
        <v>15</v>
      </c>
      <c r="Q26" s="304">
        <v>4</v>
      </c>
      <c r="R26" s="305">
        <v>0</v>
      </c>
      <c r="S26" s="306">
        <f t="shared" si="6"/>
        <v>4</v>
      </c>
      <c r="T26" s="304">
        <v>0</v>
      </c>
      <c r="U26" s="305">
        <v>0</v>
      </c>
      <c r="V26" s="306">
        <f t="shared" si="7"/>
        <v>0</v>
      </c>
      <c r="W26" s="311">
        <f t="shared" si="8"/>
        <v>99</v>
      </c>
    </row>
    <row r="27" spans="1:23" ht="23.25" customHeight="1" x14ac:dyDescent="0.2">
      <c r="A27" s="67" t="s">
        <v>131</v>
      </c>
      <c r="B27" s="304">
        <v>20</v>
      </c>
      <c r="C27" s="305">
        <v>8</v>
      </c>
      <c r="D27" s="306">
        <f t="shared" si="0"/>
        <v>28</v>
      </c>
      <c r="E27" s="304">
        <f t="shared" si="1"/>
        <v>11</v>
      </c>
      <c r="F27" s="307">
        <f t="shared" si="1"/>
        <v>4</v>
      </c>
      <c r="G27" s="308">
        <f t="shared" si="2"/>
        <v>15</v>
      </c>
      <c r="H27" s="309">
        <v>5</v>
      </c>
      <c r="I27" s="307">
        <v>3</v>
      </c>
      <c r="J27" s="308">
        <f t="shared" si="3"/>
        <v>8</v>
      </c>
      <c r="K27" s="309">
        <v>6</v>
      </c>
      <c r="L27" s="307">
        <v>1</v>
      </c>
      <c r="M27" s="310">
        <f t="shared" si="4"/>
        <v>7</v>
      </c>
      <c r="N27" s="304">
        <v>2</v>
      </c>
      <c r="O27" s="305">
        <v>2</v>
      </c>
      <c r="P27" s="306">
        <f t="shared" si="5"/>
        <v>4</v>
      </c>
      <c r="Q27" s="304">
        <v>0</v>
      </c>
      <c r="R27" s="305">
        <v>0</v>
      </c>
      <c r="S27" s="306">
        <f t="shared" si="6"/>
        <v>0</v>
      </c>
      <c r="T27" s="304">
        <v>0</v>
      </c>
      <c r="U27" s="305">
        <v>0</v>
      </c>
      <c r="V27" s="306">
        <f t="shared" si="7"/>
        <v>0</v>
      </c>
      <c r="W27" s="311">
        <f t="shared" si="8"/>
        <v>47</v>
      </c>
    </row>
    <row r="28" spans="1:23" ht="23.25" customHeight="1" x14ac:dyDescent="0.2">
      <c r="A28" s="67" t="s">
        <v>132</v>
      </c>
      <c r="B28" s="304">
        <v>1</v>
      </c>
      <c r="C28" s="305">
        <v>1</v>
      </c>
      <c r="D28" s="306">
        <f t="shared" si="0"/>
        <v>2</v>
      </c>
      <c r="E28" s="304">
        <f t="shared" si="1"/>
        <v>7</v>
      </c>
      <c r="F28" s="307">
        <f t="shared" si="1"/>
        <v>1</v>
      </c>
      <c r="G28" s="308">
        <f t="shared" si="2"/>
        <v>8</v>
      </c>
      <c r="H28" s="309">
        <v>6</v>
      </c>
      <c r="I28" s="307">
        <v>1</v>
      </c>
      <c r="J28" s="308">
        <f t="shared" si="3"/>
        <v>7</v>
      </c>
      <c r="K28" s="309">
        <v>1</v>
      </c>
      <c r="L28" s="307">
        <v>0</v>
      </c>
      <c r="M28" s="310">
        <f t="shared" si="4"/>
        <v>1</v>
      </c>
      <c r="N28" s="304">
        <v>3</v>
      </c>
      <c r="O28" s="305">
        <v>0</v>
      </c>
      <c r="P28" s="306">
        <f t="shared" si="5"/>
        <v>3</v>
      </c>
      <c r="Q28" s="304">
        <v>0</v>
      </c>
      <c r="R28" s="305">
        <v>0</v>
      </c>
      <c r="S28" s="306">
        <f t="shared" si="6"/>
        <v>0</v>
      </c>
      <c r="T28" s="304">
        <v>0</v>
      </c>
      <c r="U28" s="305">
        <v>0</v>
      </c>
      <c r="V28" s="306">
        <f t="shared" si="7"/>
        <v>0</v>
      </c>
      <c r="W28" s="311">
        <f t="shared" si="8"/>
        <v>13</v>
      </c>
    </row>
    <row r="29" spans="1:23" ht="23.25" customHeight="1" x14ac:dyDescent="0.2">
      <c r="A29" s="67" t="s">
        <v>133</v>
      </c>
      <c r="B29" s="304">
        <v>442</v>
      </c>
      <c r="C29" s="305">
        <v>502</v>
      </c>
      <c r="D29" s="306">
        <f t="shared" si="0"/>
        <v>944</v>
      </c>
      <c r="E29" s="304">
        <f t="shared" si="1"/>
        <v>158</v>
      </c>
      <c r="F29" s="307">
        <f t="shared" si="1"/>
        <v>100</v>
      </c>
      <c r="G29" s="308">
        <f t="shared" si="2"/>
        <v>258</v>
      </c>
      <c r="H29" s="309">
        <v>78</v>
      </c>
      <c r="I29" s="307">
        <v>63</v>
      </c>
      <c r="J29" s="308">
        <f t="shared" si="3"/>
        <v>141</v>
      </c>
      <c r="K29" s="309">
        <v>80</v>
      </c>
      <c r="L29" s="307">
        <v>37</v>
      </c>
      <c r="M29" s="310">
        <f t="shared" si="4"/>
        <v>117</v>
      </c>
      <c r="N29" s="304">
        <v>96</v>
      </c>
      <c r="O29" s="305">
        <v>102</v>
      </c>
      <c r="P29" s="306">
        <f t="shared" si="5"/>
        <v>198</v>
      </c>
      <c r="Q29" s="304">
        <v>14</v>
      </c>
      <c r="R29" s="305">
        <v>15</v>
      </c>
      <c r="S29" s="306">
        <f t="shared" si="6"/>
        <v>29</v>
      </c>
      <c r="T29" s="304">
        <v>5</v>
      </c>
      <c r="U29" s="305">
        <v>6</v>
      </c>
      <c r="V29" s="306">
        <f t="shared" si="7"/>
        <v>11</v>
      </c>
      <c r="W29" s="311">
        <f t="shared" si="8"/>
        <v>1440</v>
      </c>
    </row>
    <row r="30" spans="1:23" ht="23.25" customHeight="1" x14ac:dyDescent="0.2">
      <c r="A30" s="67" t="s">
        <v>134</v>
      </c>
      <c r="B30" s="304">
        <v>90</v>
      </c>
      <c r="C30" s="305">
        <v>55</v>
      </c>
      <c r="D30" s="306">
        <f t="shared" si="0"/>
        <v>145</v>
      </c>
      <c r="E30" s="304">
        <f t="shared" si="1"/>
        <v>54</v>
      </c>
      <c r="F30" s="307">
        <f t="shared" si="1"/>
        <v>35</v>
      </c>
      <c r="G30" s="308">
        <f t="shared" si="2"/>
        <v>89</v>
      </c>
      <c r="H30" s="309">
        <v>38</v>
      </c>
      <c r="I30" s="307">
        <v>25</v>
      </c>
      <c r="J30" s="308">
        <f t="shared" si="3"/>
        <v>63</v>
      </c>
      <c r="K30" s="309">
        <v>16</v>
      </c>
      <c r="L30" s="307">
        <v>10</v>
      </c>
      <c r="M30" s="310">
        <f t="shared" si="4"/>
        <v>26</v>
      </c>
      <c r="N30" s="304">
        <v>11</v>
      </c>
      <c r="O30" s="305">
        <v>14</v>
      </c>
      <c r="P30" s="306">
        <f t="shared" si="5"/>
        <v>25</v>
      </c>
      <c r="Q30" s="304">
        <v>0</v>
      </c>
      <c r="R30" s="305">
        <v>0</v>
      </c>
      <c r="S30" s="306">
        <f t="shared" si="6"/>
        <v>0</v>
      </c>
      <c r="T30" s="304">
        <v>1</v>
      </c>
      <c r="U30" s="305">
        <v>1</v>
      </c>
      <c r="V30" s="306">
        <f t="shared" si="7"/>
        <v>2</v>
      </c>
      <c r="W30" s="311">
        <f t="shared" si="8"/>
        <v>261</v>
      </c>
    </row>
    <row r="31" spans="1:23" ht="23.25" customHeight="1" x14ac:dyDescent="0.2">
      <c r="A31" s="67" t="s">
        <v>135</v>
      </c>
      <c r="B31" s="304">
        <v>4</v>
      </c>
      <c r="C31" s="305">
        <v>3</v>
      </c>
      <c r="D31" s="306">
        <f t="shared" si="0"/>
        <v>7</v>
      </c>
      <c r="E31" s="304">
        <f t="shared" si="1"/>
        <v>1</v>
      </c>
      <c r="F31" s="307">
        <f t="shared" si="1"/>
        <v>1</v>
      </c>
      <c r="G31" s="308">
        <f t="shared" si="2"/>
        <v>2</v>
      </c>
      <c r="H31" s="309">
        <v>1</v>
      </c>
      <c r="I31" s="307">
        <v>1</v>
      </c>
      <c r="J31" s="308">
        <f t="shared" si="3"/>
        <v>2</v>
      </c>
      <c r="K31" s="309">
        <v>0</v>
      </c>
      <c r="L31" s="307">
        <v>0</v>
      </c>
      <c r="M31" s="310">
        <f t="shared" si="4"/>
        <v>0</v>
      </c>
      <c r="N31" s="304">
        <v>0</v>
      </c>
      <c r="O31" s="305">
        <v>0</v>
      </c>
      <c r="P31" s="306">
        <f t="shared" si="5"/>
        <v>0</v>
      </c>
      <c r="Q31" s="304">
        <v>0</v>
      </c>
      <c r="R31" s="305">
        <v>0</v>
      </c>
      <c r="S31" s="306">
        <f t="shared" si="6"/>
        <v>0</v>
      </c>
      <c r="T31" s="304">
        <v>0</v>
      </c>
      <c r="U31" s="305">
        <v>0</v>
      </c>
      <c r="V31" s="306">
        <f t="shared" si="7"/>
        <v>0</v>
      </c>
      <c r="W31" s="311">
        <f t="shared" si="8"/>
        <v>9</v>
      </c>
    </row>
    <row r="32" spans="1:23" ht="23.25" customHeight="1" x14ac:dyDescent="0.2">
      <c r="A32" s="67" t="s">
        <v>136</v>
      </c>
      <c r="B32" s="304">
        <v>20</v>
      </c>
      <c r="C32" s="305">
        <v>9</v>
      </c>
      <c r="D32" s="306">
        <f t="shared" si="0"/>
        <v>29</v>
      </c>
      <c r="E32" s="304">
        <f t="shared" si="1"/>
        <v>7</v>
      </c>
      <c r="F32" s="307">
        <f t="shared" si="1"/>
        <v>8</v>
      </c>
      <c r="G32" s="308">
        <f t="shared" si="2"/>
        <v>15</v>
      </c>
      <c r="H32" s="309">
        <v>3</v>
      </c>
      <c r="I32" s="307">
        <v>3</v>
      </c>
      <c r="J32" s="308">
        <f t="shared" si="3"/>
        <v>6</v>
      </c>
      <c r="K32" s="309">
        <v>4</v>
      </c>
      <c r="L32" s="307">
        <v>5</v>
      </c>
      <c r="M32" s="310">
        <f t="shared" si="4"/>
        <v>9</v>
      </c>
      <c r="N32" s="304">
        <v>0</v>
      </c>
      <c r="O32" s="305">
        <v>3</v>
      </c>
      <c r="P32" s="306">
        <f t="shared" si="5"/>
        <v>3</v>
      </c>
      <c r="Q32" s="304">
        <v>0</v>
      </c>
      <c r="R32" s="305">
        <v>0</v>
      </c>
      <c r="S32" s="306">
        <f t="shared" si="6"/>
        <v>0</v>
      </c>
      <c r="T32" s="304">
        <v>0</v>
      </c>
      <c r="U32" s="305">
        <v>0</v>
      </c>
      <c r="V32" s="306">
        <f t="shared" si="7"/>
        <v>0</v>
      </c>
      <c r="W32" s="311">
        <f t="shared" si="8"/>
        <v>47</v>
      </c>
    </row>
    <row r="33" spans="1:23" ht="23.25" customHeight="1" x14ac:dyDescent="0.2">
      <c r="A33" s="67" t="s">
        <v>137</v>
      </c>
      <c r="B33" s="304">
        <v>133</v>
      </c>
      <c r="C33" s="305">
        <v>131</v>
      </c>
      <c r="D33" s="306">
        <f t="shared" si="0"/>
        <v>264</v>
      </c>
      <c r="E33" s="304">
        <f t="shared" si="1"/>
        <v>38</v>
      </c>
      <c r="F33" s="307">
        <f t="shared" si="1"/>
        <v>29</v>
      </c>
      <c r="G33" s="308">
        <f t="shared" si="2"/>
        <v>67</v>
      </c>
      <c r="H33" s="309">
        <v>23</v>
      </c>
      <c r="I33" s="307">
        <v>10</v>
      </c>
      <c r="J33" s="308">
        <f t="shared" si="3"/>
        <v>33</v>
      </c>
      <c r="K33" s="309">
        <v>15</v>
      </c>
      <c r="L33" s="307">
        <v>19</v>
      </c>
      <c r="M33" s="310">
        <f t="shared" si="4"/>
        <v>34</v>
      </c>
      <c r="N33" s="304">
        <v>20</v>
      </c>
      <c r="O33" s="305">
        <v>22</v>
      </c>
      <c r="P33" s="306">
        <f t="shared" si="5"/>
        <v>42</v>
      </c>
      <c r="Q33" s="304">
        <v>6</v>
      </c>
      <c r="R33" s="305">
        <v>5</v>
      </c>
      <c r="S33" s="306">
        <f t="shared" si="6"/>
        <v>11</v>
      </c>
      <c r="T33" s="304">
        <v>2</v>
      </c>
      <c r="U33" s="305">
        <v>0</v>
      </c>
      <c r="V33" s="306">
        <f t="shared" si="7"/>
        <v>2</v>
      </c>
      <c r="W33" s="311">
        <f t="shared" si="8"/>
        <v>386</v>
      </c>
    </row>
    <row r="34" spans="1:23" ht="23.25" customHeight="1" x14ac:dyDescent="0.2">
      <c r="A34" s="67" t="s">
        <v>138</v>
      </c>
      <c r="B34" s="304">
        <v>26</v>
      </c>
      <c r="C34" s="305">
        <v>13</v>
      </c>
      <c r="D34" s="306">
        <f t="shared" si="0"/>
        <v>39</v>
      </c>
      <c r="E34" s="304">
        <f t="shared" si="1"/>
        <v>11</v>
      </c>
      <c r="F34" s="307">
        <f t="shared" si="1"/>
        <v>6</v>
      </c>
      <c r="G34" s="308">
        <f t="shared" si="2"/>
        <v>17</v>
      </c>
      <c r="H34" s="309">
        <v>5</v>
      </c>
      <c r="I34" s="307">
        <v>5</v>
      </c>
      <c r="J34" s="308">
        <f t="shared" si="3"/>
        <v>10</v>
      </c>
      <c r="K34" s="309">
        <v>6</v>
      </c>
      <c r="L34" s="307">
        <v>1</v>
      </c>
      <c r="M34" s="310">
        <f t="shared" si="4"/>
        <v>7</v>
      </c>
      <c r="N34" s="304">
        <v>9</v>
      </c>
      <c r="O34" s="305">
        <v>0</v>
      </c>
      <c r="P34" s="306">
        <f t="shared" si="5"/>
        <v>9</v>
      </c>
      <c r="Q34" s="304">
        <v>0</v>
      </c>
      <c r="R34" s="305">
        <v>0</v>
      </c>
      <c r="S34" s="306">
        <f t="shared" si="6"/>
        <v>0</v>
      </c>
      <c r="T34" s="304">
        <v>0</v>
      </c>
      <c r="U34" s="305">
        <v>0</v>
      </c>
      <c r="V34" s="306">
        <f t="shared" si="7"/>
        <v>0</v>
      </c>
      <c r="W34" s="311">
        <f t="shared" si="8"/>
        <v>65</v>
      </c>
    </row>
    <row r="35" spans="1:23" ht="23.25" customHeight="1" x14ac:dyDescent="0.2">
      <c r="A35" s="67" t="s">
        <v>139</v>
      </c>
      <c r="B35" s="304">
        <v>29</v>
      </c>
      <c r="C35" s="305">
        <v>28</v>
      </c>
      <c r="D35" s="306">
        <f t="shared" si="0"/>
        <v>57</v>
      </c>
      <c r="E35" s="304">
        <f t="shared" si="1"/>
        <v>17</v>
      </c>
      <c r="F35" s="307">
        <f t="shared" si="1"/>
        <v>15</v>
      </c>
      <c r="G35" s="308">
        <f t="shared" si="2"/>
        <v>32</v>
      </c>
      <c r="H35" s="309">
        <v>9</v>
      </c>
      <c r="I35" s="307">
        <v>11</v>
      </c>
      <c r="J35" s="308">
        <f t="shared" si="3"/>
        <v>20</v>
      </c>
      <c r="K35" s="309">
        <v>8</v>
      </c>
      <c r="L35" s="307">
        <v>4</v>
      </c>
      <c r="M35" s="310">
        <f t="shared" si="4"/>
        <v>12</v>
      </c>
      <c r="N35" s="304">
        <v>7</v>
      </c>
      <c r="O35" s="305">
        <v>10</v>
      </c>
      <c r="P35" s="306">
        <f t="shared" si="5"/>
        <v>17</v>
      </c>
      <c r="Q35" s="304">
        <v>2</v>
      </c>
      <c r="R35" s="305">
        <v>1</v>
      </c>
      <c r="S35" s="306">
        <f t="shared" si="6"/>
        <v>3</v>
      </c>
      <c r="T35" s="304">
        <v>1</v>
      </c>
      <c r="U35" s="305">
        <v>0</v>
      </c>
      <c r="V35" s="306">
        <f t="shared" si="7"/>
        <v>1</v>
      </c>
      <c r="W35" s="311">
        <f t="shared" si="8"/>
        <v>110</v>
      </c>
    </row>
    <row r="36" spans="1:23" ht="21" customHeight="1" x14ac:dyDescent="0.2">
      <c r="A36" s="67" t="s">
        <v>140</v>
      </c>
      <c r="B36" s="304">
        <v>11</v>
      </c>
      <c r="C36" s="305">
        <v>10</v>
      </c>
      <c r="D36" s="306">
        <f t="shared" si="0"/>
        <v>21</v>
      </c>
      <c r="E36" s="304">
        <f t="shared" si="1"/>
        <v>1</v>
      </c>
      <c r="F36" s="307">
        <f t="shared" si="1"/>
        <v>3</v>
      </c>
      <c r="G36" s="308">
        <f t="shared" si="2"/>
        <v>4</v>
      </c>
      <c r="H36" s="309">
        <v>1</v>
      </c>
      <c r="I36" s="307">
        <v>1</v>
      </c>
      <c r="J36" s="308">
        <f t="shared" si="3"/>
        <v>2</v>
      </c>
      <c r="K36" s="309">
        <v>0</v>
      </c>
      <c r="L36" s="307">
        <v>2</v>
      </c>
      <c r="M36" s="310">
        <f t="shared" si="4"/>
        <v>2</v>
      </c>
      <c r="N36" s="304">
        <v>2</v>
      </c>
      <c r="O36" s="305">
        <v>3</v>
      </c>
      <c r="P36" s="306">
        <f t="shared" si="5"/>
        <v>5</v>
      </c>
      <c r="Q36" s="304">
        <v>0</v>
      </c>
      <c r="R36" s="305">
        <v>0</v>
      </c>
      <c r="S36" s="306">
        <f t="shared" si="6"/>
        <v>0</v>
      </c>
      <c r="T36" s="304">
        <v>0</v>
      </c>
      <c r="U36" s="305">
        <v>0</v>
      </c>
      <c r="V36" s="306">
        <f t="shared" si="7"/>
        <v>0</v>
      </c>
      <c r="W36" s="311">
        <f t="shared" si="8"/>
        <v>30</v>
      </c>
    </row>
    <row r="37" spans="1:23" ht="23.25" customHeight="1" x14ac:dyDescent="0.2">
      <c r="A37" s="67" t="s">
        <v>141</v>
      </c>
      <c r="B37" s="304">
        <v>41</v>
      </c>
      <c r="C37" s="305">
        <v>43</v>
      </c>
      <c r="D37" s="306">
        <f t="shared" si="0"/>
        <v>84</v>
      </c>
      <c r="E37" s="304">
        <f t="shared" si="1"/>
        <v>13</v>
      </c>
      <c r="F37" s="307">
        <f t="shared" si="1"/>
        <v>8</v>
      </c>
      <c r="G37" s="308">
        <f t="shared" si="2"/>
        <v>21</v>
      </c>
      <c r="H37" s="309">
        <v>9</v>
      </c>
      <c r="I37" s="307">
        <v>7</v>
      </c>
      <c r="J37" s="308">
        <f t="shared" si="3"/>
        <v>16</v>
      </c>
      <c r="K37" s="309">
        <v>4</v>
      </c>
      <c r="L37" s="307">
        <v>1</v>
      </c>
      <c r="M37" s="310">
        <f t="shared" si="4"/>
        <v>5</v>
      </c>
      <c r="N37" s="304">
        <v>1</v>
      </c>
      <c r="O37" s="305">
        <v>7</v>
      </c>
      <c r="P37" s="306">
        <f t="shared" si="5"/>
        <v>8</v>
      </c>
      <c r="Q37" s="304">
        <v>1</v>
      </c>
      <c r="R37" s="305">
        <v>0</v>
      </c>
      <c r="S37" s="306">
        <f t="shared" si="6"/>
        <v>1</v>
      </c>
      <c r="T37" s="304">
        <v>0</v>
      </c>
      <c r="U37" s="305">
        <v>1</v>
      </c>
      <c r="V37" s="306">
        <f t="shared" si="7"/>
        <v>1</v>
      </c>
      <c r="W37" s="311">
        <f t="shared" si="8"/>
        <v>115</v>
      </c>
    </row>
    <row r="38" spans="1:23" ht="23.25" customHeight="1" x14ac:dyDescent="0.2">
      <c r="A38" s="67" t="s">
        <v>142</v>
      </c>
      <c r="B38" s="304">
        <v>76</v>
      </c>
      <c r="C38" s="305">
        <v>52</v>
      </c>
      <c r="D38" s="306">
        <f t="shared" si="0"/>
        <v>128</v>
      </c>
      <c r="E38" s="304">
        <f t="shared" si="1"/>
        <v>29</v>
      </c>
      <c r="F38" s="307">
        <f t="shared" si="1"/>
        <v>23</v>
      </c>
      <c r="G38" s="308">
        <f t="shared" si="2"/>
        <v>52</v>
      </c>
      <c r="H38" s="309">
        <v>19</v>
      </c>
      <c r="I38" s="307">
        <v>9</v>
      </c>
      <c r="J38" s="308">
        <f t="shared" si="3"/>
        <v>28</v>
      </c>
      <c r="K38" s="309">
        <v>10</v>
      </c>
      <c r="L38" s="307">
        <v>14</v>
      </c>
      <c r="M38" s="310">
        <f t="shared" si="4"/>
        <v>24</v>
      </c>
      <c r="N38" s="304">
        <v>10</v>
      </c>
      <c r="O38" s="305">
        <v>11</v>
      </c>
      <c r="P38" s="306">
        <f t="shared" si="5"/>
        <v>21</v>
      </c>
      <c r="Q38" s="304">
        <v>1</v>
      </c>
      <c r="R38" s="305">
        <v>2</v>
      </c>
      <c r="S38" s="306">
        <f t="shared" si="6"/>
        <v>3</v>
      </c>
      <c r="T38" s="304">
        <v>0</v>
      </c>
      <c r="U38" s="305">
        <v>0</v>
      </c>
      <c r="V38" s="306">
        <f t="shared" si="7"/>
        <v>0</v>
      </c>
      <c r="W38" s="311">
        <f t="shared" si="8"/>
        <v>204</v>
      </c>
    </row>
    <row r="39" spans="1:23" ht="23.25" customHeight="1" x14ac:dyDescent="0.2">
      <c r="A39" s="67" t="s">
        <v>143</v>
      </c>
      <c r="B39" s="304">
        <v>94</v>
      </c>
      <c r="C39" s="305">
        <v>75</v>
      </c>
      <c r="D39" s="306">
        <f t="shared" si="0"/>
        <v>169</v>
      </c>
      <c r="E39" s="304">
        <f t="shared" si="1"/>
        <v>35</v>
      </c>
      <c r="F39" s="307">
        <f t="shared" si="1"/>
        <v>27</v>
      </c>
      <c r="G39" s="308">
        <f t="shared" si="2"/>
        <v>62</v>
      </c>
      <c r="H39" s="309">
        <v>18</v>
      </c>
      <c r="I39" s="307">
        <v>15</v>
      </c>
      <c r="J39" s="308">
        <f t="shared" si="3"/>
        <v>33</v>
      </c>
      <c r="K39" s="309">
        <v>17</v>
      </c>
      <c r="L39" s="307">
        <v>12</v>
      </c>
      <c r="M39" s="310">
        <f t="shared" si="4"/>
        <v>29</v>
      </c>
      <c r="N39" s="304">
        <v>17</v>
      </c>
      <c r="O39" s="305">
        <v>7</v>
      </c>
      <c r="P39" s="306">
        <f t="shared" si="5"/>
        <v>24</v>
      </c>
      <c r="Q39" s="304">
        <v>5</v>
      </c>
      <c r="R39" s="305">
        <v>1</v>
      </c>
      <c r="S39" s="306">
        <f t="shared" si="6"/>
        <v>6</v>
      </c>
      <c r="T39" s="304">
        <v>2</v>
      </c>
      <c r="U39" s="305">
        <v>0</v>
      </c>
      <c r="V39" s="306">
        <f t="shared" si="7"/>
        <v>2</v>
      </c>
      <c r="W39" s="311">
        <f t="shared" si="8"/>
        <v>263</v>
      </c>
    </row>
    <row r="40" spans="1:23" ht="23.25" customHeight="1" x14ac:dyDescent="0.2">
      <c r="A40" s="67" t="s">
        <v>144</v>
      </c>
      <c r="B40" s="304">
        <v>71</v>
      </c>
      <c r="C40" s="305">
        <v>52</v>
      </c>
      <c r="D40" s="306">
        <f t="shared" si="0"/>
        <v>123</v>
      </c>
      <c r="E40" s="304">
        <f t="shared" si="1"/>
        <v>27</v>
      </c>
      <c r="F40" s="307">
        <f t="shared" si="1"/>
        <v>22</v>
      </c>
      <c r="G40" s="308">
        <f t="shared" si="2"/>
        <v>49</v>
      </c>
      <c r="H40" s="309">
        <v>20</v>
      </c>
      <c r="I40" s="307">
        <v>9</v>
      </c>
      <c r="J40" s="308">
        <f t="shared" si="3"/>
        <v>29</v>
      </c>
      <c r="K40" s="309">
        <v>7</v>
      </c>
      <c r="L40" s="307">
        <v>13</v>
      </c>
      <c r="M40" s="310">
        <f t="shared" si="4"/>
        <v>20</v>
      </c>
      <c r="N40" s="304">
        <v>11</v>
      </c>
      <c r="O40" s="305">
        <v>17</v>
      </c>
      <c r="P40" s="306">
        <f t="shared" si="5"/>
        <v>28</v>
      </c>
      <c r="Q40" s="304">
        <v>5</v>
      </c>
      <c r="R40" s="305">
        <v>0</v>
      </c>
      <c r="S40" s="306">
        <f t="shared" si="6"/>
        <v>5</v>
      </c>
      <c r="T40" s="304">
        <v>2</v>
      </c>
      <c r="U40" s="305">
        <v>2</v>
      </c>
      <c r="V40" s="306">
        <f t="shared" si="7"/>
        <v>4</v>
      </c>
      <c r="W40" s="311">
        <f t="shared" si="8"/>
        <v>209</v>
      </c>
    </row>
    <row r="41" spans="1:23" ht="23.25" customHeight="1" x14ac:dyDescent="0.2">
      <c r="A41" s="67" t="s">
        <v>145</v>
      </c>
      <c r="B41" s="304">
        <v>9</v>
      </c>
      <c r="C41" s="305">
        <v>5</v>
      </c>
      <c r="D41" s="306">
        <f t="shared" si="0"/>
        <v>14</v>
      </c>
      <c r="E41" s="304">
        <f t="shared" si="1"/>
        <v>2</v>
      </c>
      <c r="F41" s="307">
        <f t="shared" si="1"/>
        <v>2</v>
      </c>
      <c r="G41" s="308">
        <f t="shared" si="2"/>
        <v>4</v>
      </c>
      <c r="H41" s="309">
        <v>2</v>
      </c>
      <c r="I41" s="307">
        <v>2</v>
      </c>
      <c r="J41" s="308">
        <f t="shared" si="3"/>
        <v>4</v>
      </c>
      <c r="K41" s="309">
        <v>0</v>
      </c>
      <c r="L41" s="307">
        <v>0</v>
      </c>
      <c r="M41" s="310">
        <f t="shared" si="4"/>
        <v>0</v>
      </c>
      <c r="N41" s="304">
        <v>0</v>
      </c>
      <c r="O41" s="305">
        <v>2</v>
      </c>
      <c r="P41" s="306">
        <f t="shared" si="5"/>
        <v>2</v>
      </c>
      <c r="Q41" s="304">
        <v>0</v>
      </c>
      <c r="R41" s="305">
        <v>0</v>
      </c>
      <c r="S41" s="306">
        <f t="shared" si="6"/>
        <v>0</v>
      </c>
      <c r="T41" s="304">
        <v>0</v>
      </c>
      <c r="U41" s="305">
        <v>0</v>
      </c>
      <c r="V41" s="306">
        <f t="shared" si="7"/>
        <v>0</v>
      </c>
      <c r="W41" s="311">
        <f t="shared" si="8"/>
        <v>20</v>
      </c>
    </row>
    <row r="42" spans="1:23" ht="23.25" customHeight="1" x14ac:dyDescent="0.2">
      <c r="A42" s="67" t="s">
        <v>146</v>
      </c>
      <c r="B42" s="304">
        <v>28</v>
      </c>
      <c r="C42" s="305">
        <v>30</v>
      </c>
      <c r="D42" s="306">
        <f t="shared" si="0"/>
        <v>58</v>
      </c>
      <c r="E42" s="304">
        <f t="shared" si="1"/>
        <v>18</v>
      </c>
      <c r="F42" s="307">
        <f t="shared" si="1"/>
        <v>14</v>
      </c>
      <c r="G42" s="308">
        <f t="shared" si="2"/>
        <v>32</v>
      </c>
      <c r="H42" s="309">
        <v>6</v>
      </c>
      <c r="I42" s="307">
        <v>8</v>
      </c>
      <c r="J42" s="308">
        <f t="shared" si="3"/>
        <v>14</v>
      </c>
      <c r="K42" s="309">
        <v>12</v>
      </c>
      <c r="L42" s="307">
        <v>6</v>
      </c>
      <c r="M42" s="310">
        <f t="shared" si="4"/>
        <v>18</v>
      </c>
      <c r="N42" s="304">
        <v>3</v>
      </c>
      <c r="O42" s="305">
        <v>5</v>
      </c>
      <c r="P42" s="306">
        <f t="shared" si="5"/>
        <v>8</v>
      </c>
      <c r="Q42" s="304">
        <v>0</v>
      </c>
      <c r="R42" s="305">
        <v>0</v>
      </c>
      <c r="S42" s="306">
        <f t="shared" si="6"/>
        <v>0</v>
      </c>
      <c r="T42" s="304">
        <v>0</v>
      </c>
      <c r="U42" s="305">
        <v>0</v>
      </c>
      <c r="V42" s="306">
        <f t="shared" si="7"/>
        <v>0</v>
      </c>
      <c r="W42" s="311">
        <f t="shared" si="8"/>
        <v>98</v>
      </c>
    </row>
    <row r="43" spans="1:23" ht="23.25" customHeight="1" x14ac:dyDescent="0.2">
      <c r="A43" s="67" t="s">
        <v>147</v>
      </c>
      <c r="B43" s="304">
        <v>58</v>
      </c>
      <c r="C43" s="305">
        <v>35</v>
      </c>
      <c r="D43" s="306">
        <f t="shared" si="0"/>
        <v>93</v>
      </c>
      <c r="E43" s="304">
        <f t="shared" si="1"/>
        <v>33</v>
      </c>
      <c r="F43" s="307">
        <f t="shared" si="1"/>
        <v>26</v>
      </c>
      <c r="G43" s="308">
        <f t="shared" si="2"/>
        <v>59</v>
      </c>
      <c r="H43" s="309">
        <v>19</v>
      </c>
      <c r="I43" s="307">
        <v>11</v>
      </c>
      <c r="J43" s="308">
        <f t="shared" si="3"/>
        <v>30</v>
      </c>
      <c r="K43" s="309">
        <v>14</v>
      </c>
      <c r="L43" s="307">
        <v>15</v>
      </c>
      <c r="M43" s="310">
        <f t="shared" si="4"/>
        <v>29</v>
      </c>
      <c r="N43" s="304">
        <v>10</v>
      </c>
      <c r="O43" s="305">
        <v>14</v>
      </c>
      <c r="P43" s="306">
        <f t="shared" si="5"/>
        <v>24</v>
      </c>
      <c r="Q43" s="304">
        <v>3</v>
      </c>
      <c r="R43" s="305">
        <v>1</v>
      </c>
      <c r="S43" s="306">
        <f t="shared" si="6"/>
        <v>4</v>
      </c>
      <c r="T43" s="304">
        <v>0</v>
      </c>
      <c r="U43" s="305">
        <v>0</v>
      </c>
      <c r="V43" s="306">
        <f t="shared" si="7"/>
        <v>0</v>
      </c>
      <c r="W43" s="311">
        <f t="shared" si="8"/>
        <v>180</v>
      </c>
    </row>
    <row r="44" spans="1:23" ht="23.25" customHeight="1" x14ac:dyDescent="0.2">
      <c r="A44" s="67" t="s">
        <v>148</v>
      </c>
      <c r="B44" s="304">
        <v>42</v>
      </c>
      <c r="C44" s="305">
        <v>32</v>
      </c>
      <c r="D44" s="306">
        <f t="shared" si="0"/>
        <v>74</v>
      </c>
      <c r="E44" s="304">
        <f t="shared" si="1"/>
        <v>15</v>
      </c>
      <c r="F44" s="307">
        <f t="shared" si="1"/>
        <v>10</v>
      </c>
      <c r="G44" s="308">
        <f t="shared" si="2"/>
        <v>25</v>
      </c>
      <c r="H44" s="309">
        <v>11</v>
      </c>
      <c r="I44" s="307">
        <v>6</v>
      </c>
      <c r="J44" s="308">
        <f t="shared" si="3"/>
        <v>17</v>
      </c>
      <c r="K44" s="309">
        <v>4</v>
      </c>
      <c r="L44" s="307">
        <v>4</v>
      </c>
      <c r="M44" s="310">
        <f t="shared" si="4"/>
        <v>8</v>
      </c>
      <c r="N44" s="304">
        <v>5</v>
      </c>
      <c r="O44" s="305">
        <v>11</v>
      </c>
      <c r="P44" s="306">
        <f t="shared" si="5"/>
        <v>16</v>
      </c>
      <c r="Q44" s="304">
        <v>1</v>
      </c>
      <c r="R44" s="305">
        <v>1</v>
      </c>
      <c r="S44" s="306">
        <f t="shared" si="6"/>
        <v>2</v>
      </c>
      <c r="T44" s="304">
        <v>1</v>
      </c>
      <c r="U44" s="305">
        <v>0</v>
      </c>
      <c r="V44" s="306">
        <f t="shared" si="7"/>
        <v>1</v>
      </c>
      <c r="W44" s="311">
        <f t="shared" si="8"/>
        <v>118</v>
      </c>
    </row>
    <row r="45" spans="1:23" ht="23.25" customHeight="1" x14ac:dyDescent="0.2">
      <c r="A45" s="67" t="s">
        <v>149</v>
      </c>
      <c r="B45" s="304">
        <v>80</v>
      </c>
      <c r="C45" s="305">
        <v>72</v>
      </c>
      <c r="D45" s="306">
        <f t="shared" si="0"/>
        <v>152</v>
      </c>
      <c r="E45" s="304">
        <f t="shared" si="1"/>
        <v>36</v>
      </c>
      <c r="F45" s="307">
        <f t="shared" si="1"/>
        <v>54</v>
      </c>
      <c r="G45" s="308">
        <f t="shared" si="2"/>
        <v>90</v>
      </c>
      <c r="H45" s="309">
        <v>26</v>
      </c>
      <c r="I45" s="307">
        <v>33</v>
      </c>
      <c r="J45" s="308">
        <f t="shared" si="3"/>
        <v>59</v>
      </c>
      <c r="K45" s="309">
        <v>10</v>
      </c>
      <c r="L45" s="307">
        <v>21</v>
      </c>
      <c r="M45" s="310">
        <f t="shared" si="4"/>
        <v>31</v>
      </c>
      <c r="N45" s="304">
        <v>16</v>
      </c>
      <c r="O45" s="305">
        <v>23</v>
      </c>
      <c r="P45" s="306">
        <f t="shared" si="5"/>
        <v>39</v>
      </c>
      <c r="Q45" s="304">
        <v>1</v>
      </c>
      <c r="R45" s="305">
        <v>1</v>
      </c>
      <c r="S45" s="306">
        <f t="shared" si="6"/>
        <v>2</v>
      </c>
      <c r="T45" s="304">
        <v>0</v>
      </c>
      <c r="U45" s="305">
        <v>1</v>
      </c>
      <c r="V45" s="306">
        <f t="shared" si="7"/>
        <v>1</v>
      </c>
      <c r="W45" s="311">
        <f t="shared" si="8"/>
        <v>284</v>
      </c>
    </row>
    <row r="46" spans="1:23" ht="23.25" customHeight="1" x14ac:dyDescent="0.2">
      <c r="A46" s="67" t="s">
        <v>150</v>
      </c>
      <c r="B46" s="304">
        <v>7</v>
      </c>
      <c r="C46" s="305">
        <v>2</v>
      </c>
      <c r="D46" s="306">
        <f t="shared" si="0"/>
        <v>9</v>
      </c>
      <c r="E46" s="304">
        <f t="shared" si="1"/>
        <v>0</v>
      </c>
      <c r="F46" s="307">
        <f t="shared" si="1"/>
        <v>2</v>
      </c>
      <c r="G46" s="308">
        <f t="shared" si="2"/>
        <v>2</v>
      </c>
      <c r="H46" s="309">
        <v>0</v>
      </c>
      <c r="I46" s="307">
        <v>2</v>
      </c>
      <c r="J46" s="308">
        <f t="shared" si="3"/>
        <v>2</v>
      </c>
      <c r="K46" s="309">
        <v>0</v>
      </c>
      <c r="L46" s="307">
        <v>0</v>
      </c>
      <c r="M46" s="310">
        <f t="shared" si="4"/>
        <v>0</v>
      </c>
      <c r="N46" s="304">
        <v>0</v>
      </c>
      <c r="O46" s="305">
        <v>0</v>
      </c>
      <c r="P46" s="306">
        <f t="shared" si="5"/>
        <v>0</v>
      </c>
      <c r="Q46" s="304">
        <v>0</v>
      </c>
      <c r="R46" s="305">
        <v>0</v>
      </c>
      <c r="S46" s="306">
        <f t="shared" si="6"/>
        <v>0</v>
      </c>
      <c r="T46" s="304">
        <v>0</v>
      </c>
      <c r="U46" s="305">
        <v>0</v>
      </c>
      <c r="V46" s="306">
        <f t="shared" si="7"/>
        <v>0</v>
      </c>
      <c r="W46" s="311">
        <f t="shared" si="8"/>
        <v>11</v>
      </c>
    </row>
    <row r="47" spans="1:23" ht="23.25" customHeight="1" x14ac:dyDescent="0.2">
      <c r="A47" s="67" t="s">
        <v>151</v>
      </c>
      <c r="B47" s="304">
        <v>45</v>
      </c>
      <c r="C47" s="305">
        <v>32</v>
      </c>
      <c r="D47" s="306">
        <f t="shared" si="0"/>
        <v>77</v>
      </c>
      <c r="E47" s="304">
        <f t="shared" si="1"/>
        <v>11</v>
      </c>
      <c r="F47" s="307">
        <f t="shared" si="1"/>
        <v>10</v>
      </c>
      <c r="G47" s="308">
        <f t="shared" si="2"/>
        <v>21</v>
      </c>
      <c r="H47" s="309">
        <v>10</v>
      </c>
      <c r="I47" s="307">
        <v>8</v>
      </c>
      <c r="J47" s="308">
        <f t="shared" si="3"/>
        <v>18</v>
      </c>
      <c r="K47" s="309">
        <v>1</v>
      </c>
      <c r="L47" s="307">
        <v>2</v>
      </c>
      <c r="M47" s="310">
        <f t="shared" si="4"/>
        <v>3</v>
      </c>
      <c r="N47" s="304">
        <v>5</v>
      </c>
      <c r="O47" s="305">
        <v>2</v>
      </c>
      <c r="P47" s="306">
        <f t="shared" si="5"/>
        <v>7</v>
      </c>
      <c r="Q47" s="304">
        <v>1</v>
      </c>
      <c r="R47" s="305">
        <v>1</v>
      </c>
      <c r="S47" s="306">
        <f t="shared" si="6"/>
        <v>2</v>
      </c>
      <c r="T47" s="304">
        <v>0</v>
      </c>
      <c r="U47" s="305">
        <v>0</v>
      </c>
      <c r="V47" s="306">
        <f t="shared" si="7"/>
        <v>0</v>
      </c>
      <c r="W47" s="311">
        <f t="shared" si="8"/>
        <v>107</v>
      </c>
    </row>
    <row r="48" spans="1:23" ht="24.75" customHeight="1" x14ac:dyDescent="0.2">
      <c r="A48" s="67" t="s">
        <v>152</v>
      </c>
      <c r="B48" s="304">
        <v>108</v>
      </c>
      <c r="C48" s="305">
        <v>74</v>
      </c>
      <c r="D48" s="306">
        <f t="shared" si="0"/>
        <v>182</v>
      </c>
      <c r="E48" s="304">
        <f t="shared" si="1"/>
        <v>37</v>
      </c>
      <c r="F48" s="307">
        <f t="shared" si="1"/>
        <v>25</v>
      </c>
      <c r="G48" s="308">
        <f t="shared" si="2"/>
        <v>62</v>
      </c>
      <c r="H48" s="309">
        <v>21</v>
      </c>
      <c r="I48" s="307">
        <v>10</v>
      </c>
      <c r="J48" s="308">
        <f t="shared" si="3"/>
        <v>31</v>
      </c>
      <c r="K48" s="309">
        <v>16</v>
      </c>
      <c r="L48" s="307">
        <v>15</v>
      </c>
      <c r="M48" s="310">
        <f t="shared" si="4"/>
        <v>31</v>
      </c>
      <c r="N48" s="304">
        <v>11</v>
      </c>
      <c r="O48" s="305">
        <v>16</v>
      </c>
      <c r="P48" s="306">
        <f t="shared" si="5"/>
        <v>27</v>
      </c>
      <c r="Q48" s="304">
        <v>5</v>
      </c>
      <c r="R48" s="305">
        <v>0</v>
      </c>
      <c r="S48" s="306">
        <f t="shared" si="6"/>
        <v>5</v>
      </c>
      <c r="T48" s="304">
        <v>2</v>
      </c>
      <c r="U48" s="305">
        <v>0</v>
      </c>
      <c r="V48" s="306">
        <f t="shared" si="7"/>
        <v>2</v>
      </c>
      <c r="W48" s="311">
        <f t="shared" si="8"/>
        <v>278</v>
      </c>
    </row>
    <row r="49" spans="1:23" ht="23.25" customHeight="1" x14ac:dyDescent="0.2">
      <c r="A49" s="67" t="s">
        <v>153</v>
      </c>
      <c r="B49" s="304">
        <v>348</v>
      </c>
      <c r="C49" s="305">
        <v>312</v>
      </c>
      <c r="D49" s="306">
        <f t="shared" si="0"/>
        <v>660</v>
      </c>
      <c r="E49" s="304">
        <f t="shared" si="1"/>
        <v>419</v>
      </c>
      <c r="F49" s="307">
        <f t="shared" si="1"/>
        <v>250</v>
      </c>
      <c r="G49" s="308">
        <f t="shared" si="2"/>
        <v>669</v>
      </c>
      <c r="H49" s="309">
        <v>191</v>
      </c>
      <c r="I49" s="307">
        <v>156</v>
      </c>
      <c r="J49" s="308">
        <f t="shared" si="3"/>
        <v>347</v>
      </c>
      <c r="K49" s="309">
        <v>228</v>
      </c>
      <c r="L49" s="307">
        <v>94</v>
      </c>
      <c r="M49" s="310">
        <f t="shared" si="4"/>
        <v>322</v>
      </c>
      <c r="N49" s="304">
        <v>73</v>
      </c>
      <c r="O49" s="305">
        <v>72</v>
      </c>
      <c r="P49" s="306">
        <f t="shared" si="5"/>
        <v>145</v>
      </c>
      <c r="Q49" s="304">
        <v>14</v>
      </c>
      <c r="R49" s="305">
        <v>4</v>
      </c>
      <c r="S49" s="306">
        <f t="shared" si="6"/>
        <v>18</v>
      </c>
      <c r="T49" s="304">
        <v>3</v>
      </c>
      <c r="U49" s="305">
        <v>2</v>
      </c>
      <c r="V49" s="306">
        <f t="shared" si="7"/>
        <v>5</v>
      </c>
      <c r="W49" s="311">
        <f t="shared" si="8"/>
        <v>1497</v>
      </c>
    </row>
    <row r="50" spans="1:23" ht="23.25" customHeight="1" x14ac:dyDescent="0.2">
      <c r="A50" s="67" t="s">
        <v>154</v>
      </c>
      <c r="B50" s="304">
        <v>65</v>
      </c>
      <c r="C50" s="305">
        <v>44</v>
      </c>
      <c r="D50" s="306">
        <f t="shared" si="0"/>
        <v>109</v>
      </c>
      <c r="E50" s="304">
        <f t="shared" si="1"/>
        <v>39</v>
      </c>
      <c r="F50" s="307">
        <f t="shared" si="1"/>
        <v>28</v>
      </c>
      <c r="G50" s="308">
        <f t="shared" si="2"/>
        <v>67</v>
      </c>
      <c r="H50" s="309">
        <v>27</v>
      </c>
      <c r="I50" s="307">
        <v>13</v>
      </c>
      <c r="J50" s="308">
        <f t="shared" si="3"/>
        <v>40</v>
      </c>
      <c r="K50" s="309">
        <v>12</v>
      </c>
      <c r="L50" s="307">
        <v>15</v>
      </c>
      <c r="M50" s="310">
        <f t="shared" si="4"/>
        <v>27</v>
      </c>
      <c r="N50" s="304">
        <v>12</v>
      </c>
      <c r="O50" s="305">
        <v>10</v>
      </c>
      <c r="P50" s="306">
        <f t="shared" si="5"/>
        <v>22</v>
      </c>
      <c r="Q50" s="304">
        <v>0</v>
      </c>
      <c r="R50" s="305">
        <v>1</v>
      </c>
      <c r="S50" s="306">
        <f t="shared" si="6"/>
        <v>1</v>
      </c>
      <c r="T50" s="304">
        <v>1</v>
      </c>
      <c r="U50" s="305">
        <v>0</v>
      </c>
      <c r="V50" s="306">
        <f t="shared" si="7"/>
        <v>1</v>
      </c>
      <c r="W50" s="311">
        <f t="shared" si="8"/>
        <v>200</v>
      </c>
    </row>
    <row r="51" spans="1:23" ht="23.25" customHeight="1" x14ac:dyDescent="0.2">
      <c r="A51" s="67" t="s">
        <v>155</v>
      </c>
      <c r="B51" s="304">
        <v>90</v>
      </c>
      <c r="C51" s="305">
        <v>71</v>
      </c>
      <c r="D51" s="306">
        <f t="shared" si="0"/>
        <v>161</v>
      </c>
      <c r="E51" s="304">
        <f t="shared" si="1"/>
        <v>40</v>
      </c>
      <c r="F51" s="307">
        <f t="shared" si="1"/>
        <v>42</v>
      </c>
      <c r="G51" s="308">
        <f t="shared" si="2"/>
        <v>82</v>
      </c>
      <c r="H51" s="309">
        <v>25</v>
      </c>
      <c r="I51" s="307">
        <v>29</v>
      </c>
      <c r="J51" s="308">
        <f t="shared" si="3"/>
        <v>54</v>
      </c>
      <c r="K51" s="309">
        <v>15</v>
      </c>
      <c r="L51" s="307">
        <v>13</v>
      </c>
      <c r="M51" s="310">
        <f t="shared" si="4"/>
        <v>28</v>
      </c>
      <c r="N51" s="304">
        <v>21</v>
      </c>
      <c r="O51" s="305">
        <v>19</v>
      </c>
      <c r="P51" s="306">
        <f t="shared" si="5"/>
        <v>40</v>
      </c>
      <c r="Q51" s="304">
        <v>0</v>
      </c>
      <c r="R51" s="305">
        <v>0</v>
      </c>
      <c r="S51" s="306">
        <f t="shared" si="6"/>
        <v>0</v>
      </c>
      <c r="T51" s="304">
        <v>1</v>
      </c>
      <c r="U51" s="305">
        <v>0</v>
      </c>
      <c r="V51" s="306">
        <f t="shared" si="7"/>
        <v>1</v>
      </c>
      <c r="W51" s="311">
        <f t="shared" si="8"/>
        <v>284</v>
      </c>
    </row>
    <row r="52" spans="1:23" ht="23.25" customHeight="1" x14ac:dyDescent="0.2">
      <c r="A52" s="67" t="s">
        <v>156</v>
      </c>
      <c r="B52" s="304">
        <v>790</v>
      </c>
      <c r="C52" s="305">
        <v>865</v>
      </c>
      <c r="D52" s="306">
        <f t="shared" si="0"/>
        <v>1655</v>
      </c>
      <c r="E52" s="304">
        <f t="shared" si="1"/>
        <v>433</v>
      </c>
      <c r="F52" s="307">
        <f t="shared" si="1"/>
        <v>398</v>
      </c>
      <c r="G52" s="308">
        <f t="shared" si="2"/>
        <v>831</v>
      </c>
      <c r="H52" s="309">
        <v>254</v>
      </c>
      <c r="I52" s="307">
        <v>284</v>
      </c>
      <c r="J52" s="308">
        <f t="shared" si="3"/>
        <v>538</v>
      </c>
      <c r="K52" s="309">
        <v>179</v>
      </c>
      <c r="L52" s="307">
        <v>114</v>
      </c>
      <c r="M52" s="310">
        <f t="shared" si="4"/>
        <v>293</v>
      </c>
      <c r="N52" s="304">
        <v>169</v>
      </c>
      <c r="O52" s="305">
        <v>210</v>
      </c>
      <c r="P52" s="306">
        <f t="shared" si="5"/>
        <v>379</v>
      </c>
      <c r="Q52" s="304">
        <v>27</v>
      </c>
      <c r="R52" s="305">
        <v>31</v>
      </c>
      <c r="S52" s="306">
        <f t="shared" si="6"/>
        <v>58</v>
      </c>
      <c r="T52" s="304">
        <v>5</v>
      </c>
      <c r="U52" s="305">
        <v>6</v>
      </c>
      <c r="V52" s="306">
        <f t="shared" si="7"/>
        <v>11</v>
      </c>
      <c r="W52" s="311">
        <f t="shared" si="8"/>
        <v>2934</v>
      </c>
    </row>
    <row r="53" spans="1:23" ht="23.25" customHeight="1" x14ac:dyDescent="0.2">
      <c r="A53" s="67" t="s">
        <v>157</v>
      </c>
      <c r="B53" s="304">
        <v>177</v>
      </c>
      <c r="C53" s="305">
        <v>146</v>
      </c>
      <c r="D53" s="306">
        <f t="shared" si="0"/>
        <v>323</v>
      </c>
      <c r="E53" s="304">
        <f t="shared" si="1"/>
        <v>56</v>
      </c>
      <c r="F53" s="307">
        <f t="shared" si="1"/>
        <v>35</v>
      </c>
      <c r="G53" s="308">
        <f t="shared" si="2"/>
        <v>91</v>
      </c>
      <c r="H53" s="309">
        <v>23</v>
      </c>
      <c r="I53" s="307">
        <v>19</v>
      </c>
      <c r="J53" s="308">
        <f t="shared" si="3"/>
        <v>42</v>
      </c>
      <c r="K53" s="309">
        <v>33</v>
      </c>
      <c r="L53" s="307">
        <v>16</v>
      </c>
      <c r="M53" s="310">
        <f t="shared" si="4"/>
        <v>49</v>
      </c>
      <c r="N53" s="304">
        <v>24</v>
      </c>
      <c r="O53" s="305">
        <v>27</v>
      </c>
      <c r="P53" s="306">
        <f t="shared" si="5"/>
        <v>51</v>
      </c>
      <c r="Q53" s="304">
        <v>4</v>
      </c>
      <c r="R53" s="305">
        <v>4</v>
      </c>
      <c r="S53" s="306">
        <f t="shared" si="6"/>
        <v>8</v>
      </c>
      <c r="T53" s="304">
        <v>0</v>
      </c>
      <c r="U53" s="305">
        <v>0</v>
      </c>
      <c r="V53" s="306">
        <f t="shared" si="7"/>
        <v>0</v>
      </c>
      <c r="W53" s="311">
        <f t="shared" si="8"/>
        <v>473</v>
      </c>
    </row>
    <row r="54" spans="1:23" ht="23.25" customHeight="1" x14ac:dyDescent="0.2">
      <c r="A54" s="67" t="s">
        <v>158</v>
      </c>
      <c r="B54" s="304">
        <v>20</v>
      </c>
      <c r="C54" s="305">
        <v>18</v>
      </c>
      <c r="D54" s="306">
        <f t="shared" si="0"/>
        <v>38</v>
      </c>
      <c r="E54" s="304">
        <f t="shared" si="1"/>
        <v>5</v>
      </c>
      <c r="F54" s="307">
        <f t="shared" si="1"/>
        <v>6</v>
      </c>
      <c r="G54" s="308">
        <f t="shared" si="2"/>
        <v>11</v>
      </c>
      <c r="H54" s="309">
        <v>2</v>
      </c>
      <c r="I54" s="307">
        <v>4</v>
      </c>
      <c r="J54" s="308">
        <f t="shared" si="3"/>
        <v>6</v>
      </c>
      <c r="K54" s="309">
        <v>3</v>
      </c>
      <c r="L54" s="307">
        <v>2</v>
      </c>
      <c r="M54" s="310">
        <f t="shared" si="4"/>
        <v>5</v>
      </c>
      <c r="N54" s="304">
        <v>2</v>
      </c>
      <c r="O54" s="305">
        <v>1</v>
      </c>
      <c r="P54" s="306">
        <f t="shared" si="5"/>
        <v>3</v>
      </c>
      <c r="Q54" s="304">
        <v>1</v>
      </c>
      <c r="R54" s="305">
        <v>0</v>
      </c>
      <c r="S54" s="306">
        <f t="shared" si="6"/>
        <v>1</v>
      </c>
      <c r="T54" s="304">
        <v>0</v>
      </c>
      <c r="U54" s="305">
        <v>2</v>
      </c>
      <c r="V54" s="306">
        <f t="shared" si="7"/>
        <v>2</v>
      </c>
      <c r="W54" s="311">
        <f t="shared" si="8"/>
        <v>55</v>
      </c>
    </row>
    <row r="55" spans="1:23" ht="23.25" customHeight="1" x14ac:dyDescent="0.2">
      <c r="A55" s="67" t="s">
        <v>159</v>
      </c>
      <c r="B55" s="304">
        <v>670</v>
      </c>
      <c r="C55" s="305">
        <v>599</v>
      </c>
      <c r="D55" s="306">
        <f t="shared" si="0"/>
        <v>1269</v>
      </c>
      <c r="E55" s="304">
        <f t="shared" si="1"/>
        <v>380</v>
      </c>
      <c r="F55" s="307">
        <f t="shared" si="1"/>
        <v>321</v>
      </c>
      <c r="G55" s="308">
        <f t="shared" si="2"/>
        <v>701</v>
      </c>
      <c r="H55" s="309">
        <v>253</v>
      </c>
      <c r="I55" s="307">
        <v>228</v>
      </c>
      <c r="J55" s="308">
        <f t="shared" si="3"/>
        <v>481</v>
      </c>
      <c r="K55" s="309">
        <v>127</v>
      </c>
      <c r="L55" s="307">
        <v>93</v>
      </c>
      <c r="M55" s="310">
        <f t="shared" si="4"/>
        <v>220</v>
      </c>
      <c r="N55" s="304">
        <v>144</v>
      </c>
      <c r="O55" s="305">
        <v>153</v>
      </c>
      <c r="P55" s="306">
        <f t="shared" si="5"/>
        <v>297</v>
      </c>
      <c r="Q55" s="304">
        <v>4</v>
      </c>
      <c r="R55" s="305">
        <v>4</v>
      </c>
      <c r="S55" s="306">
        <f t="shared" si="6"/>
        <v>8</v>
      </c>
      <c r="T55" s="304">
        <v>8</v>
      </c>
      <c r="U55" s="305">
        <v>2</v>
      </c>
      <c r="V55" s="306">
        <f t="shared" si="7"/>
        <v>10</v>
      </c>
      <c r="W55" s="311">
        <f t="shared" si="8"/>
        <v>2285</v>
      </c>
    </row>
    <row r="56" spans="1:23" ht="23.25" customHeight="1" x14ac:dyDescent="0.2">
      <c r="A56" s="67" t="s">
        <v>160</v>
      </c>
      <c r="B56" s="304">
        <v>111</v>
      </c>
      <c r="C56" s="305">
        <v>104</v>
      </c>
      <c r="D56" s="306">
        <f t="shared" si="0"/>
        <v>215</v>
      </c>
      <c r="E56" s="304">
        <f t="shared" si="1"/>
        <v>67</v>
      </c>
      <c r="F56" s="307">
        <f t="shared" si="1"/>
        <v>32</v>
      </c>
      <c r="G56" s="308">
        <f t="shared" si="2"/>
        <v>99</v>
      </c>
      <c r="H56" s="309">
        <v>33</v>
      </c>
      <c r="I56" s="307">
        <v>16</v>
      </c>
      <c r="J56" s="308">
        <f t="shared" si="3"/>
        <v>49</v>
      </c>
      <c r="K56" s="309">
        <v>34</v>
      </c>
      <c r="L56" s="307">
        <v>16</v>
      </c>
      <c r="M56" s="310">
        <f t="shared" si="4"/>
        <v>50</v>
      </c>
      <c r="N56" s="304">
        <v>29</v>
      </c>
      <c r="O56" s="305">
        <v>21</v>
      </c>
      <c r="P56" s="306">
        <f t="shared" si="5"/>
        <v>50</v>
      </c>
      <c r="Q56" s="304">
        <v>6</v>
      </c>
      <c r="R56" s="305">
        <v>4</v>
      </c>
      <c r="S56" s="306">
        <f t="shared" si="6"/>
        <v>10</v>
      </c>
      <c r="T56" s="304">
        <v>2</v>
      </c>
      <c r="U56" s="305">
        <v>0</v>
      </c>
      <c r="V56" s="306">
        <f t="shared" si="7"/>
        <v>2</v>
      </c>
      <c r="W56" s="311">
        <f t="shared" si="8"/>
        <v>376</v>
      </c>
    </row>
    <row r="57" spans="1:23" ht="23.25" customHeight="1" x14ac:dyDescent="0.2">
      <c r="A57" s="67" t="s">
        <v>161</v>
      </c>
      <c r="B57" s="304">
        <v>4</v>
      </c>
      <c r="C57" s="305">
        <v>8</v>
      </c>
      <c r="D57" s="306">
        <f t="shared" si="0"/>
        <v>12</v>
      </c>
      <c r="E57" s="304">
        <f t="shared" si="1"/>
        <v>6</v>
      </c>
      <c r="F57" s="307">
        <f t="shared" si="1"/>
        <v>2</v>
      </c>
      <c r="G57" s="308">
        <f t="shared" si="2"/>
        <v>8</v>
      </c>
      <c r="H57" s="309">
        <v>1</v>
      </c>
      <c r="I57" s="307">
        <v>1</v>
      </c>
      <c r="J57" s="308">
        <f t="shared" si="3"/>
        <v>2</v>
      </c>
      <c r="K57" s="309">
        <v>5</v>
      </c>
      <c r="L57" s="307">
        <v>1</v>
      </c>
      <c r="M57" s="310">
        <f t="shared" si="4"/>
        <v>6</v>
      </c>
      <c r="N57" s="304">
        <v>2</v>
      </c>
      <c r="O57" s="305">
        <v>2</v>
      </c>
      <c r="P57" s="306">
        <f t="shared" si="5"/>
        <v>4</v>
      </c>
      <c r="Q57" s="304">
        <v>0</v>
      </c>
      <c r="R57" s="305">
        <v>0</v>
      </c>
      <c r="S57" s="306">
        <f t="shared" si="6"/>
        <v>0</v>
      </c>
      <c r="T57" s="304">
        <v>0</v>
      </c>
      <c r="U57" s="305">
        <v>0</v>
      </c>
      <c r="V57" s="306">
        <f t="shared" si="7"/>
        <v>0</v>
      </c>
      <c r="W57" s="311">
        <f t="shared" si="8"/>
        <v>24</v>
      </c>
    </row>
    <row r="58" spans="1:23" ht="23.25" customHeight="1" x14ac:dyDescent="0.2">
      <c r="A58" s="67" t="s">
        <v>162</v>
      </c>
      <c r="B58" s="304">
        <v>1302</v>
      </c>
      <c r="C58" s="305">
        <v>1130</v>
      </c>
      <c r="D58" s="306">
        <f t="shared" si="0"/>
        <v>2432</v>
      </c>
      <c r="E58" s="304">
        <f t="shared" si="1"/>
        <v>481</v>
      </c>
      <c r="F58" s="307">
        <f t="shared" si="1"/>
        <v>443</v>
      </c>
      <c r="G58" s="308">
        <f t="shared" si="2"/>
        <v>924</v>
      </c>
      <c r="H58" s="309">
        <v>242</v>
      </c>
      <c r="I58" s="307">
        <v>257</v>
      </c>
      <c r="J58" s="308">
        <f t="shared" si="3"/>
        <v>499</v>
      </c>
      <c r="K58" s="309">
        <v>239</v>
      </c>
      <c r="L58" s="307">
        <v>186</v>
      </c>
      <c r="M58" s="310">
        <f t="shared" si="4"/>
        <v>425</v>
      </c>
      <c r="N58" s="304">
        <v>367</v>
      </c>
      <c r="O58" s="305">
        <v>349</v>
      </c>
      <c r="P58" s="306">
        <f t="shared" si="5"/>
        <v>716</v>
      </c>
      <c r="Q58" s="304">
        <v>59</v>
      </c>
      <c r="R58" s="305">
        <v>41</v>
      </c>
      <c r="S58" s="306">
        <f t="shared" si="6"/>
        <v>100</v>
      </c>
      <c r="T58" s="304">
        <v>62</v>
      </c>
      <c r="U58" s="305">
        <v>31</v>
      </c>
      <c r="V58" s="306">
        <f t="shared" si="7"/>
        <v>93</v>
      </c>
      <c r="W58" s="311">
        <f t="shared" si="8"/>
        <v>4265</v>
      </c>
    </row>
    <row r="59" spans="1:23" ht="23.25" customHeight="1" x14ac:dyDescent="0.2">
      <c r="A59" s="67" t="s">
        <v>163</v>
      </c>
      <c r="B59" s="304">
        <v>57</v>
      </c>
      <c r="C59" s="305">
        <v>54</v>
      </c>
      <c r="D59" s="306">
        <f t="shared" si="0"/>
        <v>111</v>
      </c>
      <c r="E59" s="304">
        <f t="shared" si="1"/>
        <v>36</v>
      </c>
      <c r="F59" s="307">
        <f t="shared" si="1"/>
        <v>32</v>
      </c>
      <c r="G59" s="308">
        <f t="shared" si="2"/>
        <v>68</v>
      </c>
      <c r="H59" s="309">
        <v>24</v>
      </c>
      <c r="I59" s="307">
        <v>17</v>
      </c>
      <c r="J59" s="308">
        <f t="shared" si="3"/>
        <v>41</v>
      </c>
      <c r="K59" s="309">
        <v>12</v>
      </c>
      <c r="L59" s="307">
        <v>15</v>
      </c>
      <c r="M59" s="310">
        <f t="shared" si="4"/>
        <v>27</v>
      </c>
      <c r="N59" s="304">
        <v>12</v>
      </c>
      <c r="O59" s="305">
        <v>8</v>
      </c>
      <c r="P59" s="306">
        <f t="shared" si="5"/>
        <v>20</v>
      </c>
      <c r="Q59" s="304">
        <v>3</v>
      </c>
      <c r="R59" s="305">
        <v>1</v>
      </c>
      <c r="S59" s="306">
        <f t="shared" si="6"/>
        <v>4</v>
      </c>
      <c r="T59" s="304">
        <v>1</v>
      </c>
      <c r="U59" s="305">
        <v>0</v>
      </c>
      <c r="V59" s="306">
        <f t="shared" si="7"/>
        <v>1</v>
      </c>
      <c r="W59" s="311">
        <f t="shared" si="8"/>
        <v>204</v>
      </c>
    </row>
    <row r="60" spans="1:23" ht="23.25" customHeight="1" x14ac:dyDescent="0.2">
      <c r="A60" s="67" t="s">
        <v>164</v>
      </c>
      <c r="B60" s="304">
        <v>92</v>
      </c>
      <c r="C60" s="305">
        <v>98</v>
      </c>
      <c r="D60" s="306">
        <f t="shared" si="0"/>
        <v>190</v>
      </c>
      <c r="E60" s="304">
        <f t="shared" si="1"/>
        <v>34</v>
      </c>
      <c r="F60" s="307">
        <f t="shared" si="1"/>
        <v>19</v>
      </c>
      <c r="G60" s="308">
        <f t="shared" si="2"/>
        <v>53</v>
      </c>
      <c r="H60" s="309">
        <v>24</v>
      </c>
      <c r="I60" s="307">
        <v>16</v>
      </c>
      <c r="J60" s="308">
        <f t="shared" si="3"/>
        <v>40</v>
      </c>
      <c r="K60" s="309">
        <v>10</v>
      </c>
      <c r="L60" s="307">
        <v>3</v>
      </c>
      <c r="M60" s="310">
        <f t="shared" si="4"/>
        <v>13</v>
      </c>
      <c r="N60" s="304">
        <v>22</v>
      </c>
      <c r="O60" s="305">
        <v>33</v>
      </c>
      <c r="P60" s="306">
        <f t="shared" si="5"/>
        <v>55</v>
      </c>
      <c r="Q60" s="304">
        <v>5</v>
      </c>
      <c r="R60" s="305">
        <v>3</v>
      </c>
      <c r="S60" s="306">
        <f t="shared" si="6"/>
        <v>8</v>
      </c>
      <c r="T60" s="304">
        <v>1</v>
      </c>
      <c r="U60" s="305">
        <v>0</v>
      </c>
      <c r="V60" s="306">
        <f t="shared" si="7"/>
        <v>1</v>
      </c>
      <c r="W60" s="311">
        <f t="shared" si="8"/>
        <v>307</v>
      </c>
    </row>
    <row r="61" spans="1:23" ht="23.25" customHeight="1" x14ac:dyDescent="0.2">
      <c r="A61" s="67" t="s">
        <v>165</v>
      </c>
      <c r="B61" s="304">
        <v>188</v>
      </c>
      <c r="C61" s="305">
        <v>210</v>
      </c>
      <c r="D61" s="306">
        <f t="shared" si="0"/>
        <v>398</v>
      </c>
      <c r="E61" s="304">
        <f t="shared" si="1"/>
        <v>87</v>
      </c>
      <c r="F61" s="307">
        <f t="shared" si="1"/>
        <v>101</v>
      </c>
      <c r="G61" s="308">
        <f t="shared" si="2"/>
        <v>188</v>
      </c>
      <c r="H61" s="309">
        <v>49</v>
      </c>
      <c r="I61" s="307">
        <v>63</v>
      </c>
      <c r="J61" s="308">
        <f t="shared" si="3"/>
        <v>112</v>
      </c>
      <c r="K61" s="309">
        <v>38</v>
      </c>
      <c r="L61" s="307">
        <v>38</v>
      </c>
      <c r="M61" s="310">
        <f t="shared" si="4"/>
        <v>76</v>
      </c>
      <c r="N61" s="304">
        <v>31</v>
      </c>
      <c r="O61" s="305">
        <v>42</v>
      </c>
      <c r="P61" s="306">
        <f t="shared" si="5"/>
        <v>73</v>
      </c>
      <c r="Q61" s="304">
        <v>8</v>
      </c>
      <c r="R61" s="305">
        <v>5</v>
      </c>
      <c r="S61" s="306">
        <f t="shared" si="6"/>
        <v>13</v>
      </c>
      <c r="T61" s="304">
        <v>3</v>
      </c>
      <c r="U61" s="305">
        <v>1</v>
      </c>
      <c r="V61" s="306">
        <f t="shared" si="7"/>
        <v>4</v>
      </c>
      <c r="W61" s="311">
        <f t="shared" si="8"/>
        <v>676</v>
      </c>
    </row>
    <row r="62" spans="1:23" ht="23.25" customHeight="1" x14ac:dyDescent="0.2">
      <c r="A62" s="67" t="s">
        <v>350</v>
      </c>
      <c r="B62" s="304">
        <v>65</v>
      </c>
      <c r="C62" s="305">
        <v>27</v>
      </c>
      <c r="D62" s="306">
        <f t="shared" si="0"/>
        <v>92</v>
      </c>
      <c r="E62" s="304">
        <f t="shared" si="1"/>
        <v>61</v>
      </c>
      <c r="F62" s="307">
        <f t="shared" si="1"/>
        <v>15</v>
      </c>
      <c r="G62" s="308">
        <f t="shared" si="2"/>
        <v>76</v>
      </c>
      <c r="H62" s="309">
        <v>48</v>
      </c>
      <c r="I62" s="307">
        <v>9</v>
      </c>
      <c r="J62" s="308">
        <f t="shared" si="3"/>
        <v>57</v>
      </c>
      <c r="K62" s="309">
        <v>13</v>
      </c>
      <c r="L62" s="307">
        <v>6</v>
      </c>
      <c r="M62" s="310">
        <f t="shared" si="4"/>
        <v>19</v>
      </c>
      <c r="N62" s="304">
        <v>8</v>
      </c>
      <c r="O62" s="305">
        <v>3</v>
      </c>
      <c r="P62" s="306">
        <f t="shared" si="5"/>
        <v>11</v>
      </c>
      <c r="Q62" s="304">
        <v>0</v>
      </c>
      <c r="R62" s="305">
        <v>1</v>
      </c>
      <c r="S62" s="306">
        <f t="shared" si="6"/>
        <v>1</v>
      </c>
      <c r="T62" s="304">
        <v>0</v>
      </c>
      <c r="U62" s="305">
        <v>0</v>
      </c>
      <c r="V62" s="306">
        <f t="shared" si="7"/>
        <v>0</v>
      </c>
      <c r="W62" s="311">
        <f t="shared" si="8"/>
        <v>180</v>
      </c>
    </row>
    <row r="63" spans="1:23" ht="23.25" customHeight="1" x14ac:dyDescent="0.2">
      <c r="A63" s="67" t="s">
        <v>166</v>
      </c>
      <c r="B63" s="304">
        <v>18</v>
      </c>
      <c r="C63" s="305">
        <v>12</v>
      </c>
      <c r="D63" s="306">
        <f t="shared" si="0"/>
        <v>30</v>
      </c>
      <c r="E63" s="304">
        <f t="shared" si="1"/>
        <v>7</v>
      </c>
      <c r="F63" s="307">
        <f t="shared" si="1"/>
        <v>6</v>
      </c>
      <c r="G63" s="308">
        <f t="shared" si="2"/>
        <v>13</v>
      </c>
      <c r="H63" s="309">
        <v>5</v>
      </c>
      <c r="I63" s="307">
        <v>3</v>
      </c>
      <c r="J63" s="308">
        <f t="shared" si="3"/>
        <v>8</v>
      </c>
      <c r="K63" s="309">
        <v>2</v>
      </c>
      <c r="L63" s="307">
        <v>3</v>
      </c>
      <c r="M63" s="310">
        <f t="shared" si="4"/>
        <v>5</v>
      </c>
      <c r="N63" s="304">
        <v>2</v>
      </c>
      <c r="O63" s="305">
        <v>7</v>
      </c>
      <c r="P63" s="306">
        <f t="shared" si="5"/>
        <v>9</v>
      </c>
      <c r="Q63" s="304">
        <v>1</v>
      </c>
      <c r="R63" s="305">
        <v>0</v>
      </c>
      <c r="S63" s="306">
        <f t="shared" si="6"/>
        <v>1</v>
      </c>
      <c r="T63" s="304">
        <v>0</v>
      </c>
      <c r="U63" s="305">
        <v>0</v>
      </c>
      <c r="V63" s="306">
        <f t="shared" si="7"/>
        <v>0</v>
      </c>
      <c r="W63" s="311">
        <f t="shared" si="8"/>
        <v>53</v>
      </c>
    </row>
    <row r="64" spans="1:23" ht="23.25" customHeight="1" x14ac:dyDescent="0.2">
      <c r="A64" s="67" t="s">
        <v>167</v>
      </c>
      <c r="B64" s="304">
        <v>38</v>
      </c>
      <c r="C64" s="305">
        <v>21</v>
      </c>
      <c r="D64" s="306">
        <f t="shared" si="0"/>
        <v>59</v>
      </c>
      <c r="E64" s="304">
        <f t="shared" si="1"/>
        <v>15</v>
      </c>
      <c r="F64" s="307">
        <f t="shared" si="1"/>
        <v>11</v>
      </c>
      <c r="G64" s="308">
        <f t="shared" si="2"/>
        <v>26</v>
      </c>
      <c r="H64" s="309">
        <v>9</v>
      </c>
      <c r="I64" s="307">
        <v>7</v>
      </c>
      <c r="J64" s="308">
        <f t="shared" si="3"/>
        <v>16</v>
      </c>
      <c r="K64" s="309">
        <v>6</v>
      </c>
      <c r="L64" s="307">
        <v>4</v>
      </c>
      <c r="M64" s="310">
        <f t="shared" si="4"/>
        <v>10</v>
      </c>
      <c r="N64" s="304">
        <v>4</v>
      </c>
      <c r="O64" s="305">
        <v>7</v>
      </c>
      <c r="P64" s="306">
        <f t="shared" si="5"/>
        <v>11</v>
      </c>
      <c r="Q64" s="304">
        <v>0</v>
      </c>
      <c r="R64" s="305">
        <v>1</v>
      </c>
      <c r="S64" s="306">
        <f t="shared" si="6"/>
        <v>1</v>
      </c>
      <c r="T64" s="304">
        <v>0</v>
      </c>
      <c r="U64" s="305">
        <v>1</v>
      </c>
      <c r="V64" s="306">
        <f t="shared" si="7"/>
        <v>1</v>
      </c>
      <c r="W64" s="311">
        <f t="shared" si="8"/>
        <v>98</v>
      </c>
    </row>
    <row r="65" spans="1:23" ht="23.25" customHeight="1" x14ac:dyDescent="0.2">
      <c r="A65" s="67" t="s">
        <v>168</v>
      </c>
      <c r="B65" s="304">
        <v>3106</v>
      </c>
      <c r="C65" s="305">
        <v>2481</v>
      </c>
      <c r="D65" s="306">
        <f t="shared" si="0"/>
        <v>5587</v>
      </c>
      <c r="E65" s="304">
        <f t="shared" si="1"/>
        <v>1735</v>
      </c>
      <c r="F65" s="307">
        <f t="shared" si="1"/>
        <v>1483</v>
      </c>
      <c r="G65" s="308">
        <f t="shared" si="2"/>
        <v>3218</v>
      </c>
      <c r="H65" s="309">
        <v>1145</v>
      </c>
      <c r="I65" s="307">
        <v>1068</v>
      </c>
      <c r="J65" s="308">
        <f t="shared" si="3"/>
        <v>2213</v>
      </c>
      <c r="K65" s="309">
        <v>590</v>
      </c>
      <c r="L65" s="307">
        <v>415</v>
      </c>
      <c r="M65" s="310">
        <f t="shared" si="4"/>
        <v>1005</v>
      </c>
      <c r="N65" s="304">
        <v>840</v>
      </c>
      <c r="O65" s="305">
        <v>802</v>
      </c>
      <c r="P65" s="306">
        <f t="shared" si="5"/>
        <v>1642</v>
      </c>
      <c r="Q65" s="304">
        <v>183</v>
      </c>
      <c r="R65" s="305">
        <v>164</v>
      </c>
      <c r="S65" s="306">
        <f t="shared" si="6"/>
        <v>347</v>
      </c>
      <c r="T65" s="304">
        <v>168</v>
      </c>
      <c r="U65" s="305">
        <v>64</v>
      </c>
      <c r="V65" s="306">
        <f t="shared" si="7"/>
        <v>232</v>
      </c>
      <c r="W65" s="311">
        <f t="shared" si="8"/>
        <v>11026</v>
      </c>
    </row>
    <row r="66" spans="1:23" ht="23.25" customHeight="1" x14ac:dyDescent="0.2">
      <c r="A66" s="67" t="s">
        <v>169</v>
      </c>
      <c r="B66" s="304">
        <v>82</v>
      </c>
      <c r="C66" s="305">
        <v>62</v>
      </c>
      <c r="D66" s="306">
        <f t="shared" si="0"/>
        <v>144</v>
      </c>
      <c r="E66" s="304">
        <f t="shared" si="1"/>
        <v>47</v>
      </c>
      <c r="F66" s="307">
        <f t="shared" si="1"/>
        <v>42</v>
      </c>
      <c r="G66" s="308">
        <f t="shared" si="2"/>
        <v>89</v>
      </c>
      <c r="H66" s="309">
        <v>31</v>
      </c>
      <c r="I66" s="307">
        <v>30</v>
      </c>
      <c r="J66" s="308">
        <f t="shared" si="3"/>
        <v>61</v>
      </c>
      <c r="K66" s="309">
        <v>16</v>
      </c>
      <c r="L66" s="307">
        <v>12</v>
      </c>
      <c r="M66" s="310">
        <f t="shared" si="4"/>
        <v>28</v>
      </c>
      <c r="N66" s="304">
        <v>19</v>
      </c>
      <c r="O66" s="305">
        <v>19</v>
      </c>
      <c r="P66" s="306">
        <f t="shared" si="5"/>
        <v>38</v>
      </c>
      <c r="Q66" s="304">
        <v>0</v>
      </c>
      <c r="R66" s="305">
        <v>0</v>
      </c>
      <c r="S66" s="306">
        <f t="shared" si="6"/>
        <v>0</v>
      </c>
      <c r="T66" s="304">
        <v>2</v>
      </c>
      <c r="U66" s="305">
        <v>0</v>
      </c>
      <c r="V66" s="306">
        <f t="shared" si="7"/>
        <v>2</v>
      </c>
      <c r="W66" s="311">
        <f t="shared" si="8"/>
        <v>273</v>
      </c>
    </row>
    <row r="67" spans="1:23" ht="23.25" customHeight="1" x14ac:dyDescent="0.2">
      <c r="A67" s="67" t="s">
        <v>170</v>
      </c>
      <c r="B67" s="304">
        <v>50</v>
      </c>
      <c r="C67" s="305">
        <v>42</v>
      </c>
      <c r="D67" s="306">
        <f t="shared" si="0"/>
        <v>92</v>
      </c>
      <c r="E67" s="304">
        <f t="shared" si="1"/>
        <v>18</v>
      </c>
      <c r="F67" s="307">
        <f t="shared" si="1"/>
        <v>12</v>
      </c>
      <c r="G67" s="308">
        <f t="shared" si="2"/>
        <v>30</v>
      </c>
      <c r="H67" s="309">
        <v>10</v>
      </c>
      <c r="I67" s="307">
        <v>7</v>
      </c>
      <c r="J67" s="308">
        <f t="shared" si="3"/>
        <v>17</v>
      </c>
      <c r="K67" s="309">
        <v>8</v>
      </c>
      <c r="L67" s="307">
        <v>5</v>
      </c>
      <c r="M67" s="310">
        <f t="shared" si="4"/>
        <v>13</v>
      </c>
      <c r="N67" s="304">
        <v>5</v>
      </c>
      <c r="O67" s="305">
        <v>4</v>
      </c>
      <c r="P67" s="306">
        <f t="shared" si="5"/>
        <v>9</v>
      </c>
      <c r="Q67" s="304">
        <v>1</v>
      </c>
      <c r="R67" s="305">
        <v>0</v>
      </c>
      <c r="S67" s="306">
        <f t="shared" si="6"/>
        <v>1</v>
      </c>
      <c r="T67" s="304">
        <v>1</v>
      </c>
      <c r="U67" s="305">
        <v>0</v>
      </c>
      <c r="V67" s="306">
        <f t="shared" si="7"/>
        <v>1</v>
      </c>
      <c r="W67" s="311">
        <f t="shared" si="8"/>
        <v>133</v>
      </c>
    </row>
    <row r="68" spans="1:23" ht="23.25" customHeight="1" x14ac:dyDescent="0.2">
      <c r="A68" s="67" t="s">
        <v>171</v>
      </c>
      <c r="B68" s="304">
        <v>423</v>
      </c>
      <c r="C68" s="305">
        <v>451</v>
      </c>
      <c r="D68" s="306">
        <f t="shared" si="0"/>
        <v>874</v>
      </c>
      <c r="E68" s="304">
        <f t="shared" si="1"/>
        <v>225</v>
      </c>
      <c r="F68" s="307">
        <f t="shared" si="1"/>
        <v>163</v>
      </c>
      <c r="G68" s="308">
        <f t="shared" si="2"/>
        <v>388</v>
      </c>
      <c r="H68" s="309">
        <v>146</v>
      </c>
      <c r="I68" s="307">
        <v>99</v>
      </c>
      <c r="J68" s="308">
        <f t="shared" si="3"/>
        <v>245</v>
      </c>
      <c r="K68" s="309">
        <v>79</v>
      </c>
      <c r="L68" s="307">
        <v>64</v>
      </c>
      <c r="M68" s="310">
        <f t="shared" si="4"/>
        <v>143</v>
      </c>
      <c r="N68" s="304">
        <v>83</v>
      </c>
      <c r="O68" s="305">
        <v>84</v>
      </c>
      <c r="P68" s="306">
        <f t="shared" si="5"/>
        <v>167</v>
      </c>
      <c r="Q68" s="304">
        <v>19</v>
      </c>
      <c r="R68" s="305">
        <v>12</v>
      </c>
      <c r="S68" s="306">
        <f t="shared" si="6"/>
        <v>31</v>
      </c>
      <c r="T68" s="304">
        <v>5</v>
      </c>
      <c r="U68" s="305">
        <v>1</v>
      </c>
      <c r="V68" s="306">
        <f t="shared" si="7"/>
        <v>6</v>
      </c>
      <c r="W68" s="311">
        <f t="shared" si="8"/>
        <v>1466</v>
      </c>
    </row>
    <row r="69" spans="1:23" ht="23.25" customHeight="1" x14ac:dyDescent="0.2">
      <c r="A69" s="67" t="s">
        <v>172</v>
      </c>
      <c r="B69" s="304">
        <v>7</v>
      </c>
      <c r="C69" s="305">
        <v>5</v>
      </c>
      <c r="D69" s="306">
        <f t="shared" si="0"/>
        <v>12</v>
      </c>
      <c r="E69" s="304">
        <f t="shared" si="1"/>
        <v>3</v>
      </c>
      <c r="F69" s="307">
        <f t="shared" si="1"/>
        <v>2</v>
      </c>
      <c r="G69" s="308">
        <f t="shared" si="2"/>
        <v>5</v>
      </c>
      <c r="H69" s="309">
        <v>1</v>
      </c>
      <c r="I69" s="307">
        <v>1</v>
      </c>
      <c r="J69" s="308">
        <f t="shared" si="3"/>
        <v>2</v>
      </c>
      <c r="K69" s="309">
        <v>2</v>
      </c>
      <c r="L69" s="307">
        <v>1</v>
      </c>
      <c r="M69" s="310">
        <f t="shared" si="4"/>
        <v>3</v>
      </c>
      <c r="N69" s="304">
        <v>1</v>
      </c>
      <c r="O69" s="305">
        <v>1</v>
      </c>
      <c r="P69" s="306">
        <f t="shared" si="5"/>
        <v>2</v>
      </c>
      <c r="Q69" s="304">
        <v>0</v>
      </c>
      <c r="R69" s="305">
        <v>0</v>
      </c>
      <c r="S69" s="306">
        <f t="shared" si="6"/>
        <v>0</v>
      </c>
      <c r="T69" s="304">
        <v>0</v>
      </c>
      <c r="U69" s="305">
        <v>0</v>
      </c>
      <c r="V69" s="306">
        <f t="shared" si="7"/>
        <v>0</v>
      </c>
      <c r="W69" s="311">
        <f t="shared" si="8"/>
        <v>19</v>
      </c>
    </row>
    <row r="70" spans="1:23" ht="32.25" customHeight="1" x14ac:dyDescent="0.2">
      <c r="A70" s="68" t="s">
        <v>173</v>
      </c>
      <c r="B70" s="304">
        <v>4</v>
      </c>
      <c r="C70" s="305">
        <v>4</v>
      </c>
      <c r="D70" s="306">
        <f t="shared" si="0"/>
        <v>8</v>
      </c>
      <c r="E70" s="304">
        <f t="shared" si="1"/>
        <v>6</v>
      </c>
      <c r="F70" s="307">
        <f t="shared" si="1"/>
        <v>2</v>
      </c>
      <c r="G70" s="308">
        <f t="shared" si="2"/>
        <v>8</v>
      </c>
      <c r="H70" s="309">
        <v>5</v>
      </c>
      <c r="I70" s="307">
        <v>0</v>
      </c>
      <c r="J70" s="308">
        <f t="shared" si="3"/>
        <v>5</v>
      </c>
      <c r="K70" s="309">
        <v>1</v>
      </c>
      <c r="L70" s="307">
        <v>2</v>
      </c>
      <c r="M70" s="310">
        <f t="shared" si="4"/>
        <v>3</v>
      </c>
      <c r="N70" s="304">
        <v>0</v>
      </c>
      <c r="O70" s="305">
        <v>0</v>
      </c>
      <c r="P70" s="306">
        <f t="shared" si="5"/>
        <v>0</v>
      </c>
      <c r="Q70" s="304">
        <v>0</v>
      </c>
      <c r="R70" s="305">
        <v>0</v>
      </c>
      <c r="S70" s="306">
        <f t="shared" si="6"/>
        <v>0</v>
      </c>
      <c r="T70" s="304">
        <v>0</v>
      </c>
      <c r="U70" s="305">
        <v>0</v>
      </c>
      <c r="V70" s="306">
        <f t="shared" si="7"/>
        <v>0</v>
      </c>
      <c r="W70" s="311">
        <f t="shared" si="8"/>
        <v>16</v>
      </c>
    </row>
    <row r="71" spans="1:23" ht="23.25" customHeight="1" x14ac:dyDescent="0.2">
      <c r="A71" s="67" t="s">
        <v>174</v>
      </c>
      <c r="B71" s="304">
        <v>3</v>
      </c>
      <c r="C71" s="305">
        <v>2</v>
      </c>
      <c r="D71" s="306">
        <f t="shared" si="0"/>
        <v>5</v>
      </c>
      <c r="E71" s="304">
        <f t="shared" si="1"/>
        <v>0</v>
      </c>
      <c r="F71" s="307">
        <f t="shared" si="1"/>
        <v>1</v>
      </c>
      <c r="G71" s="308">
        <f t="shared" si="2"/>
        <v>1</v>
      </c>
      <c r="H71" s="309">
        <v>0</v>
      </c>
      <c r="I71" s="307">
        <v>1</v>
      </c>
      <c r="J71" s="308">
        <f t="shared" si="3"/>
        <v>1</v>
      </c>
      <c r="K71" s="309">
        <v>0</v>
      </c>
      <c r="L71" s="307">
        <v>0</v>
      </c>
      <c r="M71" s="310">
        <f t="shared" si="4"/>
        <v>0</v>
      </c>
      <c r="N71" s="304">
        <v>4</v>
      </c>
      <c r="O71" s="305">
        <v>0</v>
      </c>
      <c r="P71" s="306">
        <f t="shared" si="5"/>
        <v>4</v>
      </c>
      <c r="Q71" s="304">
        <v>0</v>
      </c>
      <c r="R71" s="305">
        <v>0</v>
      </c>
      <c r="S71" s="306">
        <f t="shared" si="6"/>
        <v>0</v>
      </c>
      <c r="T71" s="304">
        <v>0</v>
      </c>
      <c r="U71" s="305">
        <v>0</v>
      </c>
      <c r="V71" s="306">
        <f t="shared" si="7"/>
        <v>0</v>
      </c>
      <c r="W71" s="311">
        <f t="shared" si="8"/>
        <v>10</v>
      </c>
    </row>
    <row r="72" spans="1:23" ht="23.25" customHeight="1" x14ac:dyDescent="0.2">
      <c r="A72" s="67" t="s">
        <v>175</v>
      </c>
      <c r="B72" s="304">
        <v>2701</v>
      </c>
      <c r="C72" s="305">
        <v>2196</v>
      </c>
      <c r="D72" s="306">
        <f t="shared" si="0"/>
        <v>4897</v>
      </c>
      <c r="E72" s="304">
        <f t="shared" si="1"/>
        <v>1334</v>
      </c>
      <c r="F72" s="307">
        <f t="shared" si="1"/>
        <v>1071</v>
      </c>
      <c r="G72" s="308">
        <f t="shared" si="2"/>
        <v>2405</v>
      </c>
      <c r="H72" s="309">
        <v>756</v>
      </c>
      <c r="I72" s="307">
        <v>690</v>
      </c>
      <c r="J72" s="308">
        <f t="shared" si="3"/>
        <v>1446</v>
      </c>
      <c r="K72" s="309">
        <v>578</v>
      </c>
      <c r="L72" s="307">
        <v>381</v>
      </c>
      <c r="M72" s="310">
        <f t="shared" si="4"/>
        <v>959</v>
      </c>
      <c r="N72" s="304">
        <v>597</v>
      </c>
      <c r="O72" s="305">
        <v>612</v>
      </c>
      <c r="P72" s="306">
        <f t="shared" si="5"/>
        <v>1209</v>
      </c>
      <c r="Q72" s="304">
        <v>165</v>
      </c>
      <c r="R72" s="305">
        <v>69</v>
      </c>
      <c r="S72" s="306">
        <f t="shared" si="6"/>
        <v>234</v>
      </c>
      <c r="T72" s="304">
        <v>41</v>
      </c>
      <c r="U72" s="305">
        <v>13</v>
      </c>
      <c r="V72" s="306">
        <f t="shared" si="7"/>
        <v>54</v>
      </c>
      <c r="W72" s="311">
        <f t="shared" si="8"/>
        <v>8799</v>
      </c>
    </row>
    <row r="73" spans="1:23" ht="23.25" customHeight="1" x14ac:dyDescent="0.2">
      <c r="A73" s="67" t="s">
        <v>176</v>
      </c>
      <c r="B73" s="304">
        <v>130</v>
      </c>
      <c r="C73" s="305">
        <v>91</v>
      </c>
      <c r="D73" s="306">
        <f t="shared" ref="D73:D136" si="9">C73+B73</f>
        <v>221</v>
      </c>
      <c r="E73" s="304">
        <f t="shared" ref="E73:F136" si="10">H73+K73</f>
        <v>56</v>
      </c>
      <c r="F73" s="307">
        <f t="shared" si="10"/>
        <v>43</v>
      </c>
      <c r="G73" s="308">
        <f t="shared" ref="G73:G136" si="11">F73+E73</f>
        <v>99</v>
      </c>
      <c r="H73" s="309">
        <v>36</v>
      </c>
      <c r="I73" s="307">
        <v>25</v>
      </c>
      <c r="J73" s="308">
        <f t="shared" ref="J73:J136" si="12">I73+H73</f>
        <v>61</v>
      </c>
      <c r="K73" s="309">
        <v>20</v>
      </c>
      <c r="L73" s="307">
        <v>18</v>
      </c>
      <c r="M73" s="310">
        <f t="shared" ref="M73:M136" si="13">L73+K73</f>
        <v>38</v>
      </c>
      <c r="N73" s="304">
        <v>22</v>
      </c>
      <c r="O73" s="305">
        <v>30</v>
      </c>
      <c r="P73" s="306">
        <f t="shared" ref="P73:P136" si="14">O73+N73</f>
        <v>52</v>
      </c>
      <c r="Q73" s="304">
        <v>6</v>
      </c>
      <c r="R73" s="305">
        <v>1</v>
      </c>
      <c r="S73" s="306">
        <f t="shared" ref="S73:S136" si="15">R73+Q73</f>
        <v>7</v>
      </c>
      <c r="T73" s="304">
        <v>4</v>
      </c>
      <c r="U73" s="305">
        <v>0</v>
      </c>
      <c r="V73" s="306">
        <f t="shared" ref="V73:V136" si="16">U73+T73</f>
        <v>4</v>
      </c>
      <c r="W73" s="311">
        <f t="shared" ref="W73:W136" si="17">D73+G73+P73+S73+V73</f>
        <v>383</v>
      </c>
    </row>
    <row r="74" spans="1:23" ht="23.25" customHeight="1" x14ac:dyDescent="0.2">
      <c r="A74" s="67" t="s">
        <v>177</v>
      </c>
      <c r="B74" s="304">
        <v>74</v>
      </c>
      <c r="C74" s="305">
        <v>50</v>
      </c>
      <c r="D74" s="306">
        <f t="shared" si="9"/>
        <v>124</v>
      </c>
      <c r="E74" s="304">
        <f t="shared" si="10"/>
        <v>43</v>
      </c>
      <c r="F74" s="307">
        <f t="shared" si="10"/>
        <v>31</v>
      </c>
      <c r="G74" s="308">
        <f t="shared" si="11"/>
        <v>74</v>
      </c>
      <c r="H74" s="309">
        <v>28</v>
      </c>
      <c r="I74" s="307">
        <v>24</v>
      </c>
      <c r="J74" s="308">
        <f t="shared" si="12"/>
        <v>52</v>
      </c>
      <c r="K74" s="309">
        <v>15</v>
      </c>
      <c r="L74" s="307">
        <v>7</v>
      </c>
      <c r="M74" s="310">
        <f t="shared" si="13"/>
        <v>22</v>
      </c>
      <c r="N74" s="304">
        <v>11</v>
      </c>
      <c r="O74" s="305">
        <v>17</v>
      </c>
      <c r="P74" s="306">
        <f t="shared" si="14"/>
        <v>28</v>
      </c>
      <c r="Q74" s="304">
        <v>0</v>
      </c>
      <c r="R74" s="305">
        <v>0</v>
      </c>
      <c r="S74" s="306">
        <f t="shared" si="15"/>
        <v>0</v>
      </c>
      <c r="T74" s="304">
        <v>2</v>
      </c>
      <c r="U74" s="305">
        <v>1</v>
      </c>
      <c r="V74" s="306">
        <f t="shared" si="16"/>
        <v>3</v>
      </c>
      <c r="W74" s="311">
        <f t="shared" si="17"/>
        <v>229</v>
      </c>
    </row>
    <row r="75" spans="1:23" ht="23.25" customHeight="1" x14ac:dyDescent="0.2">
      <c r="A75" s="67" t="s">
        <v>178</v>
      </c>
      <c r="B75" s="304">
        <v>277</v>
      </c>
      <c r="C75" s="305">
        <v>282</v>
      </c>
      <c r="D75" s="306">
        <f t="shared" si="9"/>
        <v>559</v>
      </c>
      <c r="E75" s="304">
        <f t="shared" si="10"/>
        <v>112</v>
      </c>
      <c r="F75" s="307">
        <f t="shared" si="10"/>
        <v>93</v>
      </c>
      <c r="G75" s="308">
        <f t="shared" si="11"/>
        <v>205</v>
      </c>
      <c r="H75" s="309">
        <v>83</v>
      </c>
      <c r="I75" s="307">
        <v>67</v>
      </c>
      <c r="J75" s="308">
        <f t="shared" si="12"/>
        <v>150</v>
      </c>
      <c r="K75" s="309">
        <v>29</v>
      </c>
      <c r="L75" s="307">
        <v>26</v>
      </c>
      <c r="M75" s="310">
        <f t="shared" si="13"/>
        <v>55</v>
      </c>
      <c r="N75" s="304">
        <v>57</v>
      </c>
      <c r="O75" s="305">
        <v>56</v>
      </c>
      <c r="P75" s="306">
        <f t="shared" si="14"/>
        <v>113</v>
      </c>
      <c r="Q75" s="304">
        <v>7</v>
      </c>
      <c r="R75" s="305">
        <v>6</v>
      </c>
      <c r="S75" s="306">
        <f t="shared" si="15"/>
        <v>13</v>
      </c>
      <c r="T75" s="304">
        <v>2</v>
      </c>
      <c r="U75" s="305">
        <v>0</v>
      </c>
      <c r="V75" s="306">
        <f t="shared" si="16"/>
        <v>2</v>
      </c>
      <c r="W75" s="311">
        <f t="shared" si="17"/>
        <v>892</v>
      </c>
    </row>
    <row r="76" spans="1:23" ht="23.25" customHeight="1" x14ac:dyDescent="0.2">
      <c r="A76" s="67" t="s">
        <v>179</v>
      </c>
      <c r="B76" s="304">
        <v>0</v>
      </c>
      <c r="C76" s="305">
        <v>1</v>
      </c>
      <c r="D76" s="306">
        <f t="shared" si="9"/>
        <v>1</v>
      </c>
      <c r="E76" s="304">
        <f t="shared" si="10"/>
        <v>0</v>
      </c>
      <c r="F76" s="307">
        <f t="shared" si="10"/>
        <v>0</v>
      </c>
      <c r="G76" s="308">
        <f t="shared" si="11"/>
        <v>0</v>
      </c>
      <c r="H76" s="309">
        <v>0</v>
      </c>
      <c r="I76" s="307">
        <v>0</v>
      </c>
      <c r="J76" s="308">
        <f t="shared" si="12"/>
        <v>0</v>
      </c>
      <c r="K76" s="309">
        <v>0</v>
      </c>
      <c r="L76" s="307">
        <v>0</v>
      </c>
      <c r="M76" s="310">
        <f t="shared" si="13"/>
        <v>0</v>
      </c>
      <c r="N76" s="304">
        <v>0</v>
      </c>
      <c r="O76" s="305">
        <v>0</v>
      </c>
      <c r="P76" s="306">
        <f t="shared" si="14"/>
        <v>0</v>
      </c>
      <c r="Q76" s="304">
        <v>0</v>
      </c>
      <c r="R76" s="305">
        <v>0</v>
      </c>
      <c r="S76" s="306">
        <f t="shared" si="15"/>
        <v>0</v>
      </c>
      <c r="T76" s="304">
        <v>0</v>
      </c>
      <c r="U76" s="305">
        <v>0</v>
      </c>
      <c r="V76" s="306">
        <f t="shared" si="16"/>
        <v>0</v>
      </c>
      <c r="W76" s="311">
        <f t="shared" si="17"/>
        <v>1</v>
      </c>
    </row>
    <row r="77" spans="1:23" ht="23.25" customHeight="1" x14ac:dyDescent="0.2">
      <c r="A77" s="67" t="s">
        <v>180</v>
      </c>
      <c r="B77" s="304">
        <v>1</v>
      </c>
      <c r="C77" s="305">
        <v>0</v>
      </c>
      <c r="D77" s="306">
        <f t="shared" si="9"/>
        <v>1</v>
      </c>
      <c r="E77" s="304">
        <f t="shared" si="10"/>
        <v>0</v>
      </c>
      <c r="F77" s="307">
        <f t="shared" si="10"/>
        <v>3</v>
      </c>
      <c r="G77" s="308">
        <f t="shared" si="11"/>
        <v>3</v>
      </c>
      <c r="H77" s="309">
        <v>0</v>
      </c>
      <c r="I77" s="307">
        <v>0</v>
      </c>
      <c r="J77" s="308">
        <f t="shared" si="12"/>
        <v>0</v>
      </c>
      <c r="K77" s="309">
        <v>0</v>
      </c>
      <c r="L77" s="307">
        <v>3</v>
      </c>
      <c r="M77" s="310">
        <f t="shared" si="13"/>
        <v>3</v>
      </c>
      <c r="N77" s="304">
        <v>0</v>
      </c>
      <c r="O77" s="305">
        <v>0</v>
      </c>
      <c r="P77" s="306">
        <f t="shared" si="14"/>
        <v>0</v>
      </c>
      <c r="Q77" s="304">
        <v>0</v>
      </c>
      <c r="R77" s="305">
        <v>0</v>
      </c>
      <c r="S77" s="306">
        <f t="shared" si="15"/>
        <v>0</v>
      </c>
      <c r="T77" s="304">
        <v>0</v>
      </c>
      <c r="U77" s="305">
        <v>0</v>
      </c>
      <c r="V77" s="306">
        <f t="shared" si="16"/>
        <v>0</v>
      </c>
      <c r="W77" s="311">
        <f t="shared" si="17"/>
        <v>4</v>
      </c>
    </row>
    <row r="78" spans="1:23" ht="23.25" customHeight="1" x14ac:dyDescent="0.2">
      <c r="A78" s="67" t="s">
        <v>181</v>
      </c>
      <c r="B78" s="304">
        <v>0</v>
      </c>
      <c r="C78" s="305">
        <v>2</v>
      </c>
      <c r="D78" s="306">
        <f t="shared" si="9"/>
        <v>2</v>
      </c>
      <c r="E78" s="304">
        <f t="shared" si="10"/>
        <v>1</v>
      </c>
      <c r="F78" s="307">
        <f t="shared" si="10"/>
        <v>1</v>
      </c>
      <c r="G78" s="308">
        <f t="shared" si="11"/>
        <v>2</v>
      </c>
      <c r="H78" s="309">
        <v>0</v>
      </c>
      <c r="I78" s="307">
        <v>1</v>
      </c>
      <c r="J78" s="308">
        <f t="shared" si="12"/>
        <v>1</v>
      </c>
      <c r="K78" s="309">
        <v>1</v>
      </c>
      <c r="L78" s="307">
        <v>0</v>
      </c>
      <c r="M78" s="310">
        <f t="shared" si="13"/>
        <v>1</v>
      </c>
      <c r="N78" s="304">
        <v>0</v>
      </c>
      <c r="O78" s="305">
        <v>0</v>
      </c>
      <c r="P78" s="306">
        <f t="shared" si="14"/>
        <v>0</v>
      </c>
      <c r="Q78" s="304">
        <v>0</v>
      </c>
      <c r="R78" s="305">
        <v>0</v>
      </c>
      <c r="S78" s="306">
        <f t="shared" si="15"/>
        <v>0</v>
      </c>
      <c r="T78" s="304">
        <v>0</v>
      </c>
      <c r="U78" s="305">
        <v>0</v>
      </c>
      <c r="V78" s="306">
        <f t="shared" si="16"/>
        <v>0</v>
      </c>
      <c r="W78" s="311">
        <f t="shared" si="17"/>
        <v>4</v>
      </c>
    </row>
    <row r="79" spans="1:23" ht="23.25" customHeight="1" x14ac:dyDescent="0.2">
      <c r="A79" s="67" t="s">
        <v>182</v>
      </c>
      <c r="B79" s="304">
        <v>89</v>
      </c>
      <c r="C79" s="305">
        <v>93</v>
      </c>
      <c r="D79" s="306">
        <f t="shared" si="9"/>
        <v>182</v>
      </c>
      <c r="E79" s="304">
        <f t="shared" si="10"/>
        <v>49</v>
      </c>
      <c r="F79" s="307">
        <f t="shared" si="10"/>
        <v>43</v>
      </c>
      <c r="G79" s="308">
        <f t="shared" si="11"/>
        <v>92</v>
      </c>
      <c r="H79" s="309">
        <v>31</v>
      </c>
      <c r="I79" s="307">
        <v>21</v>
      </c>
      <c r="J79" s="308">
        <f t="shared" si="12"/>
        <v>52</v>
      </c>
      <c r="K79" s="309">
        <v>18</v>
      </c>
      <c r="L79" s="307">
        <v>22</v>
      </c>
      <c r="M79" s="310">
        <f t="shared" si="13"/>
        <v>40</v>
      </c>
      <c r="N79" s="304">
        <v>14</v>
      </c>
      <c r="O79" s="305">
        <v>19</v>
      </c>
      <c r="P79" s="306">
        <f t="shared" si="14"/>
        <v>33</v>
      </c>
      <c r="Q79" s="304">
        <v>1</v>
      </c>
      <c r="R79" s="305">
        <v>0</v>
      </c>
      <c r="S79" s="306">
        <f t="shared" si="15"/>
        <v>1</v>
      </c>
      <c r="T79" s="304">
        <v>0</v>
      </c>
      <c r="U79" s="305">
        <v>0</v>
      </c>
      <c r="V79" s="306">
        <f t="shared" si="16"/>
        <v>0</v>
      </c>
      <c r="W79" s="311">
        <f t="shared" si="17"/>
        <v>308</v>
      </c>
    </row>
    <row r="80" spans="1:23" ht="23.25" customHeight="1" x14ac:dyDescent="0.2">
      <c r="A80" s="67" t="s">
        <v>183</v>
      </c>
      <c r="B80" s="304">
        <v>270</v>
      </c>
      <c r="C80" s="305">
        <v>249</v>
      </c>
      <c r="D80" s="306">
        <f t="shared" si="9"/>
        <v>519</v>
      </c>
      <c r="E80" s="304">
        <f t="shared" si="10"/>
        <v>170</v>
      </c>
      <c r="F80" s="307">
        <f t="shared" si="10"/>
        <v>128</v>
      </c>
      <c r="G80" s="308">
        <f t="shared" si="11"/>
        <v>298</v>
      </c>
      <c r="H80" s="309">
        <v>102</v>
      </c>
      <c r="I80" s="307">
        <v>78</v>
      </c>
      <c r="J80" s="308">
        <f t="shared" si="12"/>
        <v>180</v>
      </c>
      <c r="K80" s="309">
        <v>68</v>
      </c>
      <c r="L80" s="307">
        <v>50</v>
      </c>
      <c r="M80" s="310">
        <f t="shared" si="13"/>
        <v>118</v>
      </c>
      <c r="N80" s="304">
        <v>81</v>
      </c>
      <c r="O80" s="305">
        <v>69</v>
      </c>
      <c r="P80" s="306">
        <f t="shared" si="14"/>
        <v>150</v>
      </c>
      <c r="Q80" s="304">
        <v>6</v>
      </c>
      <c r="R80" s="305">
        <v>11</v>
      </c>
      <c r="S80" s="306">
        <f t="shared" si="15"/>
        <v>17</v>
      </c>
      <c r="T80" s="304">
        <v>5</v>
      </c>
      <c r="U80" s="305">
        <v>3</v>
      </c>
      <c r="V80" s="306">
        <f t="shared" si="16"/>
        <v>8</v>
      </c>
      <c r="W80" s="311">
        <f t="shared" si="17"/>
        <v>992</v>
      </c>
    </row>
    <row r="81" spans="1:23" ht="23.25" customHeight="1" x14ac:dyDescent="0.2">
      <c r="A81" s="67" t="s">
        <v>184</v>
      </c>
      <c r="B81" s="304">
        <v>3290</v>
      </c>
      <c r="C81" s="305">
        <v>2725</v>
      </c>
      <c r="D81" s="306">
        <f t="shared" si="9"/>
        <v>6015</v>
      </c>
      <c r="E81" s="304">
        <f t="shared" si="10"/>
        <v>1418</v>
      </c>
      <c r="F81" s="307">
        <f t="shared" si="10"/>
        <v>1223</v>
      </c>
      <c r="G81" s="308">
        <f t="shared" si="11"/>
        <v>2641</v>
      </c>
      <c r="H81" s="309">
        <v>840</v>
      </c>
      <c r="I81" s="307">
        <v>781</v>
      </c>
      <c r="J81" s="308">
        <f t="shared" si="12"/>
        <v>1621</v>
      </c>
      <c r="K81" s="309">
        <v>578</v>
      </c>
      <c r="L81" s="307">
        <v>442</v>
      </c>
      <c r="M81" s="310">
        <f t="shared" si="13"/>
        <v>1020</v>
      </c>
      <c r="N81" s="304">
        <v>868</v>
      </c>
      <c r="O81" s="305">
        <v>902</v>
      </c>
      <c r="P81" s="306">
        <f t="shared" si="14"/>
        <v>1770</v>
      </c>
      <c r="Q81" s="304">
        <v>115</v>
      </c>
      <c r="R81" s="305">
        <v>97</v>
      </c>
      <c r="S81" s="306">
        <f t="shared" si="15"/>
        <v>212</v>
      </c>
      <c r="T81" s="304">
        <v>58</v>
      </c>
      <c r="U81" s="305">
        <v>27</v>
      </c>
      <c r="V81" s="306">
        <f t="shared" si="16"/>
        <v>85</v>
      </c>
      <c r="W81" s="311">
        <f t="shared" si="17"/>
        <v>10723</v>
      </c>
    </row>
    <row r="82" spans="1:23" ht="23.25" customHeight="1" x14ac:dyDescent="0.2">
      <c r="A82" s="67" t="s">
        <v>185</v>
      </c>
      <c r="B82" s="304">
        <v>71</v>
      </c>
      <c r="C82" s="305">
        <v>69</v>
      </c>
      <c r="D82" s="306">
        <f t="shared" si="9"/>
        <v>140</v>
      </c>
      <c r="E82" s="304">
        <f t="shared" si="10"/>
        <v>40</v>
      </c>
      <c r="F82" s="307">
        <f t="shared" si="10"/>
        <v>37</v>
      </c>
      <c r="G82" s="308">
        <f t="shared" si="11"/>
        <v>77</v>
      </c>
      <c r="H82" s="309">
        <v>17</v>
      </c>
      <c r="I82" s="307">
        <v>24</v>
      </c>
      <c r="J82" s="308">
        <f t="shared" si="12"/>
        <v>41</v>
      </c>
      <c r="K82" s="309">
        <v>23</v>
      </c>
      <c r="L82" s="307">
        <v>13</v>
      </c>
      <c r="M82" s="310">
        <f t="shared" si="13"/>
        <v>36</v>
      </c>
      <c r="N82" s="304">
        <v>23</v>
      </c>
      <c r="O82" s="305">
        <v>20</v>
      </c>
      <c r="P82" s="306">
        <f t="shared" si="14"/>
        <v>43</v>
      </c>
      <c r="Q82" s="304">
        <v>2</v>
      </c>
      <c r="R82" s="305">
        <v>2</v>
      </c>
      <c r="S82" s="306">
        <f t="shared" si="15"/>
        <v>4</v>
      </c>
      <c r="T82" s="304">
        <v>2</v>
      </c>
      <c r="U82" s="305">
        <v>0</v>
      </c>
      <c r="V82" s="306">
        <f t="shared" si="16"/>
        <v>2</v>
      </c>
      <c r="W82" s="311">
        <f t="shared" si="17"/>
        <v>266</v>
      </c>
    </row>
    <row r="83" spans="1:23" ht="23.25" customHeight="1" x14ac:dyDescent="0.2">
      <c r="A83" s="67" t="s">
        <v>186</v>
      </c>
      <c r="B83" s="304">
        <v>12</v>
      </c>
      <c r="C83" s="305">
        <v>7</v>
      </c>
      <c r="D83" s="306">
        <f t="shared" si="9"/>
        <v>19</v>
      </c>
      <c r="E83" s="304">
        <f t="shared" si="10"/>
        <v>3</v>
      </c>
      <c r="F83" s="307">
        <f t="shared" si="10"/>
        <v>3</v>
      </c>
      <c r="G83" s="308">
        <f t="shared" si="11"/>
        <v>6</v>
      </c>
      <c r="H83" s="309">
        <v>3</v>
      </c>
      <c r="I83" s="307">
        <v>3</v>
      </c>
      <c r="J83" s="308">
        <f t="shared" si="12"/>
        <v>6</v>
      </c>
      <c r="K83" s="309">
        <v>0</v>
      </c>
      <c r="L83" s="307">
        <v>0</v>
      </c>
      <c r="M83" s="310">
        <f t="shared" si="13"/>
        <v>0</v>
      </c>
      <c r="N83" s="304">
        <v>1</v>
      </c>
      <c r="O83" s="305">
        <v>2</v>
      </c>
      <c r="P83" s="306">
        <f t="shared" si="14"/>
        <v>3</v>
      </c>
      <c r="Q83" s="304">
        <v>0</v>
      </c>
      <c r="R83" s="305">
        <v>0</v>
      </c>
      <c r="S83" s="306">
        <f t="shared" si="15"/>
        <v>0</v>
      </c>
      <c r="T83" s="304">
        <v>1</v>
      </c>
      <c r="U83" s="305">
        <v>1</v>
      </c>
      <c r="V83" s="306">
        <f t="shared" si="16"/>
        <v>2</v>
      </c>
      <c r="W83" s="311">
        <f t="shared" si="17"/>
        <v>30</v>
      </c>
    </row>
    <row r="84" spans="1:23" ht="23.25" customHeight="1" x14ac:dyDescent="0.2">
      <c r="A84" s="67" t="s">
        <v>187</v>
      </c>
      <c r="B84" s="304">
        <v>20</v>
      </c>
      <c r="C84" s="305">
        <v>18</v>
      </c>
      <c r="D84" s="306">
        <f t="shared" si="9"/>
        <v>38</v>
      </c>
      <c r="E84" s="304">
        <f t="shared" si="10"/>
        <v>10</v>
      </c>
      <c r="F84" s="307">
        <f t="shared" si="10"/>
        <v>5</v>
      </c>
      <c r="G84" s="308">
        <f t="shared" si="11"/>
        <v>15</v>
      </c>
      <c r="H84" s="309">
        <v>5</v>
      </c>
      <c r="I84" s="307">
        <v>4</v>
      </c>
      <c r="J84" s="308">
        <f t="shared" si="12"/>
        <v>9</v>
      </c>
      <c r="K84" s="309">
        <v>5</v>
      </c>
      <c r="L84" s="307">
        <v>1</v>
      </c>
      <c r="M84" s="310">
        <f t="shared" si="13"/>
        <v>6</v>
      </c>
      <c r="N84" s="304">
        <v>1</v>
      </c>
      <c r="O84" s="305">
        <v>7</v>
      </c>
      <c r="P84" s="306">
        <f t="shared" si="14"/>
        <v>8</v>
      </c>
      <c r="Q84" s="304">
        <v>0</v>
      </c>
      <c r="R84" s="305">
        <v>0</v>
      </c>
      <c r="S84" s="306">
        <f t="shared" si="15"/>
        <v>0</v>
      </c>
      <c r="T84" s="304">
        <v>0</v>
      </c>
      <c r="U84" s="305">
        <v>0</v>
      </c>
      <c r="V84" s="306">
        <f t="shared" si="16"/>
        <v>0</v>
      </c>
      <c r="W84" s="311">
        <f t="shared" si="17"/>
        <v>61</v>
      </c>
    </row>
    <row r="85" spans="1:23" ht="23.25" customHeight="1" x14ac:dyDescent="0.2">
      <c r="A85" s="67" t="s">
        <v>188</v>
      </c>
      <c r="B85" s="304">
        <v>5</v>
      </c>
      <c r="C85" s="305">
        <v>2</v>
      </c>
      <c r="D85" s="306">
        <f t="shared" si="9"/>
        <v>7</v>
      </c>
      <c r="E85" s="304">
        <f t="shared" si="10"/>
        <v>0</v>
      </c>
      <c r="F85" s="307">
        <f t="shared" si="10"/>
        <v>0</v>
      </c>
      <c r="G85" s="308">
        <f t="shared" si="11"/>
        <v>0</v>
      </c>
      <c r="H85" s="309">
        <v>0</v>
      </c>
      <c r="I85" s="307">
        <v>0</v>
      </c>
      <c r="J85" s="308">
        <f t="shared" si="12"/>
        <v>0</v>
      </c>
      <c r="K85" s="309">
        <v>0</v>
      </c>
      <c r="L85" s="307">
        <v>0</v>
      </c>
      <c r="M85" s="310">
        <f t="shared" si="13"/>
        <v>0</v>
      </c>
      <c r="N85" s="304">
        <v>0</v>
      </c>
      <c r="O85" s="305">
        <v>0</v>
      </c>
      <c r="P85" s="306">
        <f t="shared" si="14"/>
        <v>0</v>
      </c>
      <c r="Q85" s="304">
        <v>0</v>
      </c>
      <c r="R85" s="305">
        <v>0</v>
      </c>
      <c r="S85" s="306">
        <f t="shared" si="15"/>
        <v>0</v>
      </c>
      <c r="T85" s="304">
        <v>0</v>
      </c>
      <c r="U85" s="305">
        <v>0</v>
      </c>
      <c r="V85" s="306">
        <f t="shared" si="16"/>
        <v>0</v>
      </c>
      <c r="W85" s="311">
        <f t="shared" si="17"/>
        <v>7</v>
      </c>
    </row>
    <row r="86" spans="1:23" ht="23.25" customHeight="1" x14ac:dyDescent="0.2">
      <c r="A86" s="67" t="s">
        <v>189</v>
      </c>
      <c r="B86" s="304">
        <v>54614</v>
      </c>
      <c r="C86" s="305">
        <v>61774</v>
      </c>
      <c r="D86" s="306">
        <f t="shared" si="9"/>
        <v>116388</v>
      </c>
      <c r="E86" s="304">
        <f t="shared" si="10"/>
        <v>23476</v>
      </c>
      <c r="F86" s="307">
        <f t="shared" si="10"/>
        <v>20916</v>
      </c>
      <c r="G86" s="308">
        <f t="shared" si="11"/>
        <v>44392</v>
      </c>
      <c r="H86" s="309">
        <v>14455</v>
      </c>
      <c r="I86" s="307">
        <v>14173</v>
      </c>
      <c r="J86" s="308">
        <f t="shared" si="12"/>
        <v>28628</v>
      </c>
      <c r="K86" s="309">
        <v>9021</v>
      </c>
      <c r="L86" s="307">
        <v>6743</v>
      </c>
      <c r="M86" s="310">
        <f t="shared" si="13"/>
        <v>15764</v>
      </c>
      <c r="N86" s="304">
        <v>13538</v>
      </c>
      <c r="O86" s="305">
        <v>16782</v>
      </c>
      <c r="P86" s="306">
        <f t="shared" si="14"/>
        <v>30320</v>
      </c>
      <c r="Q86" s="304">
        <v>1647</v>
      </c>
      <c r="R86" s="305">
        <v>1345</v>
      </c>
      <c r="S86" s="306">
        <f t="shared" si="15"/>
        <v>2992</v>
      </c>
      <c r="T86" s="304">
        <v>687</v>
      </c>
      <c r="U86" s="305">
        <v>485</v>
      </c>
      <c r="V86" s="306">
        <f>U86+T86</f>
        <v>1172</v>
      </c>
      <c r="W86" s="311">
        <f t="shared" si="17"/>
        <v>195264</v>
      </c>
    </row>
    <row r="87" spans="1:23" ht="23.25" customHeight="1" x14ac:dyDescent="0.2">
      <c r="A87" s="67" t="s">
        <v>190</v>
      </c>
      <c r="B87" s="304">
        <v>735</v>
      </c>
      <c r="C87" s="305">
        <v>871</v>
      </c>
      <c r="D87" s="306">
        <f t="shared" si="9"/>
        <v>1606</v>
      </c>
      <c r="E87" s="304">
        <f t="shared" si="10"/>
        <v>291</v>
      </c>
      <c r="F87" s="307">
        <f t="shared" si="10"/>
        <v>232</v>
      </c>
      <c r="G87" s="308">
        <f t="shared" si="11"/>
        <v>523</v>
      </c>
      <c r="H87" s="309">
        <v>158</v>
      </c>
      <c r="I87" s="307">
        <v>124</v>
      </c>
      <c r="J87" s="308">
        <f t="shared" si="12"/>
        <v>282</v>
      </c>
      <c r="K87" s="309">
        <v>133</v>
      </c>
      <c r="L87" s="307">
        <v>108</v>
      </c>
      <c r="M87" s="310">
        <f t="shared" si="13"/>
        <v>241</v>
      </c>
      <c r="N87" s="304">
        <v>145</v>
      </c>
      <c r="O87" s="305">
        <v>195</v>
      </c>
      <c r="P87" s="306">
        <f t="shared" si="14"/>
        <v>340</v>
      </c>
      <c r="Q87" s="304">
        <v>26</v>
      </c>
      <c r="R87" s="305">
        <v>26</v>
      </c>
      <c r="S87" s="306">
        <f t="shared" si="15"/>
        <v>52</v>
      </c>
      <c r="T87" s="304">
        <v>6</v>
      </c>
      <c r="U87" s="305">
        <v>2</v>
      </c>
      <c r="V87" s="306">
        <f t="shared" si="16"/>
        <v>8</v>
      </c>
      <c r="W87" s="311">
        <f t="shared" si="17"/>
        <v>2529</v>
      </c>
    </row>
    <row r="88" spans="1:23" ht="23.25" customHeight="1" x14ac:dyDescent="0.2">
      <c r="A88" s="67" t="s">
        <v>191</v>
      </c>
      <c r="B88" s="304">
        <v>95</v>
      </c>
      <c r="C88" s="305">
        <v>75</v>
      </c>
      <c r="D88" s="306">
        <f t="shared" si="9"/>
        <v>170</v>
      </c>
      <c r="E88" s="304">
        <f t="shared" si="10"/>
        <v>53</v>
      </c>
      <c r="F88" s="307">
        <f t="shared" si="10"/>
        <v>29</v>
      </c>
      <c r="G88" s="308">
        <f t="shared" si="11"/>
        <v>82</v>
      </c>
      <c r="H88" s="309">
        <v>39</v>
      </c>
      <c r="I88" s="307">
        <v>21</v>
      </c>
      <c r="J88" s="308">
        <f t="shared" si="12"/>
        <v>60</v>
      </c>
      <c r="K88" s="309">
        <v>14</v>
      </c>
      <c r="L88" s="307">
        <v>8</v>
      </c>
      <c r="M88" s="310">
        <f t="shared" si="13"/>
        <v>22</v>
      </c>
      <c r="N88" s="304">
        <v>16</v>
      </c>
      <c r="O88" s="305">
        <v>27</v>
      </c>
      <c r="P88" s="306">
        <f t="shared" si="14"/>
        <v>43</v>
      </c>
      <c r="Q88" s="304">
        <v>1</v>
      </c>
      <c r="R88" s="305">
        <v>0</v>
      </c>
      <c r="S88" s="306">
        <f t="shared" si="15"/>
        <v>1</v>
      </c>
      <c r="T88" s="304">
        <v>3</v>
      </c>
      <c r="U88" s="305">
        <v>0</v>
      </c>
      <c r="V88" s="306">
        <f t="shared" si="16"/>
        <v>3</v>
      </c>
      <c r="W88" s="311">
        <f t="shared" si="17"/>
        <v>299</v>
      </c>
    </row>
    <row r="89" spans="1:23" ht="23.25" customHeight="1" x14ac:dyDescent="0.2">
      <c r="A89" s="67" t="s">
        <v>192</v>
      </c>
      <c r="B89" s="304">
        <v>165</v>
      </c>
      <c r="C89" s="305">
        <v>146</v>
      </c>
      <c r="D89" s="306">
        <f t="shared" si="9"/>
        <v>311</v>
      </c>
      <c r="E89" s="304">
        <f t="shared" si="10"/>
        <v>81</v>
      </c>
      <c r="F89" s="307">
        <f t="shared" si="10"/>
        <v>64</v>
      </c>
      <c r="G89" s="308">
        <f t="shared" si="11"/>
        <v>145</v>
      </c>
      <c r="H89" s="309">
        <v>46</v>
      </c>
      <c r="I89" s="307">
        <v>41</v>
      </c>
      <c r="J89" s="308">
        <f t="shared" si="12"/>
        <v>87</v>
      </c>
      <c r="K89" s="309">
        <v>35</v>
      </c>
      <c r="L89" s="307">
        <v>23</v>
      </c>
      <c r="M89" s="310">
        <f t="shared" si="13"/>
        <v>58</v>
      </c>
      <c r="N89" s="304">
        <v>27</v>
      </c>
      <c r="O89" s="305">
        <v>32</v>
      </c>
      <c r="P89" s="306">
        <f t="shared" si="14"/>
        <v>59</v>
      </c>
      <c r="Q89" s="304">
        <v>7</v>
      </c>
      <c r="R89" s="305">
        <v>6</v>
      </c>
      <c r="S89" s="306">
        <f t="shared" si="15"/>
        <v>13</v>
      </c>
      <c r="T89" s="304">
        <v>6</v>
      </c>
      <c r="U89" s="305">
        <v>3</v>
      </c>
      <c r="V89" s="306">
        <f t="shared" si="16"/>
        <v>9</v>
      </c>
      <c r="W89" s="311">
        <f t="shared" si="17"/>
        <v>537</v>
      </c>
    </row>
    <row r="90" spans="1:23" ht="23.25" customHeight="1" x14ac:dyDescent="0.2">
      <c r="A90" s="67" t="s">
        <v>193</v>
      </c>
      <c r="B90" s="304">
        <v>334</v>
      </c>
      <c r="C90" s="305">
        <v>261</v>
      </c>
      <c r="D90" s="306">
        <f t="shared" si="9"/>
        <v>595</v>
      </c>
      <c r="E90" s="304">
        <f t="shared" si="10"/>
        <v>152</v>
      </c>
      <c r="F90" s="307">
        <f t="shared" si="10"/>
        <v>129</v>
      </c>
      <c r="G90" s="308">
        <f t="shared" si="11"/>
        <v>281</v>
      </c>
      <c r="H90" s="309">
        <v>93</v>
      </c>
      <c r="I90" s="307">
        <v>81</v>
      </c>
      <c r="J90" s="308">
        <f t="shared" si="12"/>
        <v>174</v>
      </c>
      <c r="K90" s="309">
        <v>59</v>
      </c>
      <c r="L90" s="307">
        <v>48</v>
      </c>
      <c r="M90" s="310">
        <f t="shared" si="13"/>
        <v>107</v>
      </c>
      <c r="N90" s="304">
        <v>66</v>
      </c>
      <c r="O90" s="305">
        <v>95</v>
      </c>
      <c r="P90" s="306">
        <f t="shared" si="14"/>
        <v>161</v>
      </c>
      <c r="Q90" s="304">
        <v>15</v>
      </c>
      <c r="R90" s="305">
        <v>8</v>
      </c>
      <c r="S90" s="306">
        <f t="shared" si="15"/>
        <v>23</v>
      </c>
      <c r="T90" s="304">
        <v>9</v>
      </c>
      <c r="U90" s="305">
        <v>4</v>
      </c>
      <c r="V90" s="306">
        <f t="shared" si="16"/>
        <v>13</v>
      </c>
      <c r="W90" s="311">
        <f t="shared" si="17"/>
        <v>1073</v>
      </c>
    </row>
    <row r="91" spans="1:23" ht="23.25" customHeight="1" x14ac:dyDescent="0.2">
      <c r="A91" s="67" t="s">
        <v>194</v>
      </c>
      <c r="B91" s="304">
        <v>69</v>
      </c>
      <c r="C91" s="305">
        <v>63</v>
      </c>
      <c r="D91" s="306">
        <f t="shared" si="9"/>
        <v>132</v>
      </c>
      <c r="E91" s="304">
        <f t="shared" si="10"/>
        <v>45</v>
      </c>
      <c r="F91" s="307">
        <f t="shared" si="10"/>
        <v>34</v>
      </c>
      <c r="G91" s="308">
        <f t="shared" si="11"/>
        <v>79</v>
      </c>
      <c r="H91" s="309">
        <v>35</v>
      </c>
      <c r="I91" s="307">
        <v>21</v>
      </c>
      <c r="J91" s="308">
        <f t="shared" si="12"/>
        <v>56</v>
      </c>
      <c r="K91" s="309">
        <v>10</v>
      </c>
      <c r="L91" s="307">
        <v>13</v>
      </c>
      <c r="M91" s="310">
        <f t="shared" si="13"/>
        <v>23</v>
      </c>
      <c r="N91" s="304">
        <v>9</v>
      </c>
      <c r="O91" s="305">
        <v>16</v>
      </c>
      <c r="P91" s="306">
        <f t="shared" si="14"/>
        <v>25</v>
      </c>
      <c r="Q91" s="304">
        <v>0</v>
      </c>
      <c r="R91" s="305">
        <v>1</v>
      </c>
      <c r="S91" s="306">
        <f t="shared" si="15"/>
        <v>1</v>
      </c>
      <c r="T91" s="304">
        <v>0</v>
      </c>
      <c r="U91" s="305">
        <v>0</v>
      </c>
      <c r="V91" s="306">
        <f t="shared" si="16"/>
        <v>0</v>
      </c>
      <c r="W91" s="311">
        <f t="shared" si="17"/>
        <v>237</v>
      </c>
    </row>
    <row r="92" spans="1:23" ht="23.25" customHeight="1" x14ac:dyDescent="0.2">
      <c r="A92" s="67" t="s">
        <v>195</v>
      </c>
      <c r="B92" s="304">
        <v>86</v>
      </c>
      <c r="C92" s="305">
        <v>93</v>
      </c>
      <c r="D92" s="306">
        <f t="shared" si="9"/>
        <v>179</v>
      </c>
      <c r="E92" s="304">
        <f t="shared" si="10"/>
        <v>81</v>
      </c>
      <c r="F92" s="307">
        <f t="shared" si="10"/>
        <v>51</v>
      </c>
      <c r="G92" s="308">
        <f t="shared" si="11"/>
        <v>132</v>
      </c>
      <c r="H92" s="309">
        <v>40</v>
      </c>
      <c r="I92" s="307">
        <v>31</v>
      </c>
      <c r="J92" s="308">
        <f t="shared" si="12"/>
        <v>71</v>
      </c>
      <c r="K92" s="309">
        <v>41</v>
      </c>
      <c r="L92" s="307">
        <v>20</v>
      </c>
      <c r="M92" s="310">
        <f t="shared" si="13"/>
        <v>61</v>
      </c>
      <c r="N92" s="304">
        <v>18</v>
      </c>
      <c r="O92" s="305">
        <v>17</v>
      </c>
      <c r="P92" s="306">
        <f t="shared" si="14"/>
        <v>35</v>
      </c>
      <c r="Q92" s="304">
        <v>2</v>
      </c>
      <c r="R92" s="305">
        <v>2</v>
      </c>
      <c r="S92" s="306">
        <f t="shared" si="15"/>
        <v>4</v>
      </c>
      <c r="T92" s="304">
        <v>1</v>
      </c>
      <c r="U92" s="305">
        <v>1</v>
      </c>
      <c r="V92" s="306">
        <f t="shared" si="16"/>
        <v>2</v>
      </c>
      <c r="W92" s="311">
        <f t="shared" si="17"/>
        <v>352</v>
      </c>
    </row>
    <row r="93" spans="1:23" ht="23.25" customHeight="1" x14ac:dyDescent="0.2">
      <c r="A93" s="67" t="s">
        <v>196</v>
      </c>
      <c r="B93" s="304">
        <v>74</v>
      </c>
      <c r="C93" s="305">
        <v>66</v>
      </c>
      <c r="D93" s="306">
        <f t="shared" si="9"/>
        <v>140</v>
      </c>
      <c r="E93" s="304">
        <f t="shared" si="10"/>
        <v>27</v>
      </c>
      <c r="F93" s="307">
        <f t="shared" si="10"/>
        <v>31</v>
      </c>
      <c r="G93" s="308">
        <f t="shared" si="11"/>
        <v>58</v>
      </c>
      <c r="H93" s="309">
        <v>25</v>
      </c>
      <c r="I93" s="307">
        <v>14</v>
      </c>
      <c r="J93" s="308">
        <f t="shared" si="12"/>
        <v>39</v>
      </c>
      <c r="K93" s="309">
        <v>2</v>
      </c>
      <c r="L93" s="307">
        <v>17</v>
      </c>
      <c r="M93" s="310">
        <f t="shared" si="13"/>
        <v>19</v>
      </c>
      <c r="N93" s="304">
        <v>13</v>
      </c>
      <c r="O93" s="305">
        <v>9</v>
      </c>
      <c r="P93" s="306">
        <f t="shared" si="14"/>
        <v>22</v>
      </c>
      <c r="Q93" s="304">
        <v>0</v>
      </c>
      <c r="R93" s="305">
        <v>3</v>
      </c>
      <c r="S93" s="306">
        <f t="shared" si="15"/>
        <v>3</v>
      </c>
      <c r="T93" s="304">
        <v>1</v>
      </c>
      <c r="U93" s="305">
        <v>0</v>
      </c>
      <c r="V93" s="306">
        <f t="shared" si="16"/>
        <v>1</v>
      </c>
      <c r="W93" s="311">
        <f t="shared" si="17"/>
        <v>224</v>
      </c>
    </row>
    <row r="94" spans="1:23" ht="23.25" customHeight="1" x14ac:dyDescent="0.2">
      <c r="A94" s="67" t="s">
        <v>197</v>
      </c>
      <c r="B94" s="304">
        <v>9</v>
      </c>
      <c r="C94" s="305">
        <v>9</v>
      </c>
      <c r="D94" s="306">
        <f t="shared" si="9"/>
        <v>18</v>
      </c>
      <c r="E94" s="304">
        <f t="shared" si="10"/>
        <v>3</v>
      </c>
      <c r="F94" s="307">
        <f t="shared" si="10"/>
        <v>1</v>
      </c>
      <c r="G94" s="308">
        <f t="shared" si="11"/>
        <v>4</v>
      </c>
      <c r="H94" s="309">
        <v>2</v>
      </c>
      <c r="I94" s="307">
        <v>1</v>
      </c>
      <c r="J94" s="308">
        <f t="shared" si="12"/>
        <v>3</v>
      </c>
      <c r="K94" s="309">
        <v>1</v>
      </c>
      <c r="L94" s="307">
        <v>0</v>
      </c>
      <c r="M94" s="310">
        <f t="shared" si="13"/>
        <v>1</v>
      </c>
      <c r="N94" s="304">
        <v>1</v>
      </c>
      <c r="O94" s="305">
        <v>1</v>
      </c>
      <c r="P94" s="306">
        <f t="shared" si="14"/>
        <v>2</v>
      </c>
      <c r="Q94" s="304">
        <v>0</v>
      </c>
      <c r="R94" s="305">
        <v>0</v>
      </c>
      <c r="S94" s="306">
        <f t="shared" si="15"/>
        <v>0</v>
      </c>
      <c r="T94" s="304">
        <v>0</v>
      </c>
      <c r="U94" s="305">
        <v>0</v>
      </c>
      <c r="V94" s="306">
        <f t="shared" si="16"/>
        <v>0</v>
      </c>
      <c r="W94" s="311">
        <f t="shared" si="17"/>
        <v>24</v>
      </c>
    </row>
    <row r="95" spans="1:23" ht="23.25" customHeight="1" x14ac:dyDescent="0.2">
      <c r="A95" s="67" t="s">
        <v>198</v>
      </c>
      <c r="B95" s="304">
        <v>68</v>
      </c>
      <c r="C95" s="305">
        <v>51</v>
      </c>
      <c r="D95" s="306">
        <f t="shared" si="9"/>
        <v>119</v>
      </c>
      <c r="E95" s="304">
        <f t="shared" si="10"/>
        <v>33</v>
      </c>
      <c r="F95" s="307">
        <f t="shared" si="10"/>
        <v>26</v>
      </c>
      <c r="G95" s="308">
        <f t="shared" si="11"/>
        <v>59</v>
      </c>
      <c r="H95" s="309">
        <v>21</v>
      </c>
      <c r="I95" s="307">
        <v>16</v>
      </c>
      <c r="J95" s="308">
        <f t="shared" si="12"/>
        <v>37</v>
      </c>
      <c r="K95" s="309">
        <v>12</v>
      </c>
      <c r="L95" s="307">
        <v>10</v>
      </c>
      <c r="M95" s="310">
        <f t="shared" si="13"/>
        <v>22</v>
      </c>
      <c r="N95" s="304">
        <v>12</v>
      </c>
      <c r="O95" s="305">
        <v>13</v>
      </c>
      <c r="P95" s="306">
        <f t="shared" si="14"/>
        <v>25</v>
      </c>
      <c r="Q95" s="304">
        <v>1</v>
      </c>
      <c r="R95" s="305">
        <v>1</v>
      </c>
      <c r="S95" s="306">
        <f t="shared" si="15"/>
        <v>2</v>
      </c>
      <c r="T95" s="304">
        <v>2</v>
      </c>
      <c r="U95" s="305">
        <v>0</v>
      </c>
      <c r="V95" s="306">
        <f t="shared" si="16"/>
        <v>2</v>
      </c>
      <c r="W95" s="311">
        <f t="shared" si="17"/>
        <v>207</v>
      </c>
    </row>
    <row r="96" spans="1:23" ht="23.25" customHeight="1" x14ac:dyDescent="0.2">
      <c r="A96" s="67" t="s">
        <v>199</v>
      </c>
      <c r="B96" s="304">
        <v>131</v>
      </c>
      <c r="C96" s="305">
        <v>115</v>
      </c>
      <c r="D96" s="306">
        <f t="shared" si="9"/>
        <v>246</v>
      </c>
      <c r="E96" s="304">
        <f t="shared" si="10"/>
        <v>81</v>
      </c>
      <c r="F96" s="307">
        <f t="shared" si="10"/>
        <v>61</v>
      </c>
      <c r="G96" s="308">
        <f t="shared" si="11"/>
        <v>142</v>
      </c>
      <c r="H96" s="309">
        <v>61</v>
      </c>
      <c r="I96" s="307">
        <v>50</v>
      </c>
      <c r="J96" s="308">
        <f t="shared" si="12"/>
        <v>111</v>
      </c>
      <c r="K96" s="309">
        <v>20</v>
      </c>
      <c r="L96" s="307">
        <v>11</v>
      </c>
      <c r="M96" s="310">
        <f t="shared" si="13"/>
        <v>31</v>
      </c>
      <c r="N96" s="304">
        <v>35</v>
      </c>
      <c r="O96" s="305">
        <v>28</v>
      </c>
      <c r="P96" s="306">
        <f t="shared" si="14"/>
        <v>63</v>
      </c>
      <c r="Q96" s="304">
        <v>0</v>
      </c>
      <c r="R96" s="305">
        <v>1</v>
      </c>
      <c r="S96" s="306">
        <f t="shared" si="15"/>
        <v>1</v>
      </c>
      <c r="T96" s="304">
        <v>1</v>
      </c>
      <c r="U96" s="305">
        <v>2</v>
      </c>
      <c r="V96" s="306">
        <f t="shared" si="16"/>
        <v>3</v>
      </c>
      <c r="W96" s="311">
        <f t="shared" si="17"/>
        <v>455</v>
      </c>
    </row>
    <row r="97" spans="1:23" ht="23.25" customHeight="1" x14ac:dyDescent="0.2">
      <c r="A97" s="67" t="s">
        <v>200</v>
      </c>
      <c r="B97" s="304">
        <v>135</v>
      </c>
      <c r="C97" s="305">
        <v>103</v>
      </c>
      <c r="D97" s="306">
        <f t="shared" si="9"/>
        <v>238</v>
      </c>
      <c r="E97" s="304">
        <f t="shared" si="10"/>
        <v>65</v>
      </c>
      <c r="F97" s="307">
        <f t="shared" si="10"/>
        <v>49</v>
      </c>
      <c r="G97" s="308">
        <f t="shared" si="11"/>
        <v>114</v>
      </c>
      <c r="H97" s="309">
        <v>29</v>
      </c>
      <c r="I97" s="307">
        <v>21</v>
      </c>
      <c r="J97" s="308">
        <f t="shared" si="12"/>
        <v>50</v>
      </c>
      <c r="K97" s="309">
        <v>36</v>
      </c>
      <c r="L97" s="307">
        <v>28</v>
      </c>
      <c r="M97" s="310">
        <f t="shared" si="13"/>
        <v>64</v>
      </c>
      <c r="N97" s="304">
        <v>29</v>
      </c>
      <c r="O97" s="305">
        <v>22</v>
      </c>
      <c r="P97" s="306">
        <f t="shared" si="14"/>
        <v>51</v>
      </c>
      <c r="Q97" s="304">
        <v>4</v>
      </c>
      <c r="R97" s="305">
        <v>2</v>
      </c>
      <c r="S97" s="306">
        <f t="shared" si="15"/>
        <v>6</v>
      </c>
      <c r="T97" s="304">
        <v>4</v>
      </c>
      <c r="U97" s="305">
        <v>1</v>
      </c>
      <c r="V97" s="306">
        <f t="shared" si="16"/>
        <v>5</v>
      </c>
      <c r="W97" s="311">
        <f t="shared" si="17"/>
        <v>414</v>
      </c>
    </row>
    <row r="98" spans="1:23" ht="23.25" customHeight="1" x14ac:dyDescent="0.2">
      <c r="A98" s="67" t="s">
        <v>201</v>
      </c>
      <c r="B98" s="304">
        <v>3599</v>
      </c>
      <c r="C98" s="305">
        <v>3076</v>
      </c>
      <c r="D98" s="306">
        <f t="shared" si="9"/>
        <v>6675</v>
      </c>
      <c r="E98" s="304">
        <f t="shared" si="10"/>
        <v>1705</v>
      </c>
      <c r="F98" s="307">
        <f t="shared" si="10"/>
        <v>1622</v>
      </c>
      <c r="G98" s="308">
        <f t="shared" si="11"/>
        <v>3327</v>
      </c>
      <c r="H98" s="309">
        <v>1108</v>
      </c>
      <c r="I98" s="307">
        <v>1169</v>
      </c>
      <c r="J98" s="308">
        <f t="shared" si="12"/>
        <v>2277</v>
      </c>
      <c r="K98" s="309">
        <v>597</v>
      </c>
      <c r="L98" s="307">
        <v>453</v>
      </c>
      <c r="M98" s="310">
        <f t="shared" si="13"/>
        <v>1050</v>
      </c>
      <c r="N98" s="304">
        <v>888</v>
      </c>
      <c r="O98" s="305">
        <v>929</v>
      </c>
      <c r="P98" s="306">
        <f t="shared" si="14"/>
        <v>1817</v>
      </c>
      <c r="Q98" s="304">
        <v>180</v>
      </c>
      <c r="R98" s="305">
        <v>180</v>
      </c>
      <c r="S98" s="306">
        <f t="shared" si="15"/>
        <v>360</v>
      </c>
      <c r="T98" s="304">
        <v>144</v>
      </c>
      <c r="U98" s="305">
        <v>69</v>
      </c>
      <c r="V98" s="306">
        <f t="shared" si="16"/>
        <v>213</v>
      </c>
      <c r="W98" s="311">
        <f t="shared" si="17"/>
        <v>12392</v>
      </c>
    </row>
    <row r="99" spans="1:23" ht="23.25" customHeight="1" x14ac:dyDescent="0.2">
      <c r="A99" s="67" t="s">
        <v>202</v>
      </c>
      <c r="B99" s="304">
        <v>44</v>
      </c>
      <c r="C99" s="305">
        <v>30</v>
      </c>
      <c r="D99" s="306">
        <f t="shared" si="9"/>
        <v>74</v>
      </c>
      <c r="E99" s="304">
        <f t="shared" si="10"/>
        <v>41</v>
      </c>
      <c r="F99" s="307">
        <f t="shared" si="10"/>
        <v>19</v>
      </c>
      <c r="G99" s="308">
        <f t="shared" si="11"/>
        <v>60</v>
      </c>
      <c r="H99" s="309">
        <v>5</v>
      </c>
      <c r="I99" s="307">
        <v>15</v>
      </c>
      <c r="J99" s="308">
        <f t="shared" si="12"/>
        <v>20</v>
      </c>
      <c r="K99" s="309">
        <v>36</v>
      </c>
      <c r="L99" s="307">
        <v>4</v>
      </c>
      <c r="M99" s="310">
        <f t="shared" si="13"/>
        <v>40</v>
      </c>
      <c r="N99" s="304">
        <v>10</v>
      </c>
      <c r="O99" s="305">
        <v>15</v>
      </c>
      <c r="P99" s="306">
        <f t="shared" si="14"/>
        <v>25</v>
      </c>
      <c r="Q99" s="304">
        <v>1</v>
      </c>
      <c r="R99" s="305">
        <v>0</v>
      </c>
      <c r="S99" s="306">
        <f t="shared" si="15"/>
        <v>1</v>
      </c>
      <c r="T99" s="304">
        <v>0</v>
      </c>
      <c r="U99" s="305">
        <v>0</v>
      </c>
      <c r="V99" s="306">
        <f t="shared" si="16"/>
        <v>0</v>
      </c>
      <c r="W99" s="311">
        <f t="shared" si="17"/>
        <v>160</v>
      </c>
    </row>
    <row r="100" spans="1:23" ht="23.25" customHeight="1" x14ac:dyDescent="0.2">
      <c r="A100" s="67" t="s">
        <v>203</v>
      </c>
      <c r="B100" s="304">
        <v>26</v>
      </c>
      <c r="C100" s="305">
        <v>21</v>
      </c>
      <c r="D100" s="306">
        <f t="shared" si="9"/>
        <v>47</v>
      </c>
      <c r="E100" s="304">
        <f t="shared" si="10"/>
        <v>12</v>
      </c>
      <c r="F100" s="307">
        <f t="shared" si="10"/>
        <v>6</v>
      </c>
      <c r="G100" s="308">
        <f t="shared" si="11"/>
        <v>18</v>
      </c>
      <c r="H100" s="309">
        <v>8</v>
      </c>
      <c r="I100" s="307">
        <v>1</v>
      </c>
      <c r="J100" s="308">
        <f t="shared" si="12"/>
        <v>9</v>
      </c>
      <c r="K100" s="309">
        <v>4</v>
      </c>
      <c r="L100" s="307">
        <v>5</v>
      </c>
      <c r="M100" s="310">
        <f t="shared" si="13"/>
        <v>9</v>
      </c>
      <c r="N100" s="304">
        <v>3</v>
      </c>
      <c r="O100" s="305">
        <v>8</v>
      </c>
      <c r="P100" s="306">
        <f t="shared" si="14"/>
        <v>11</v>
      </c>
      <c r="Q100" s="304">
        <v>0</v>
      </c>
      <c r="R100" s="305">
        <v>0</v>
      </c>
      <c r="S100" s="306">
        <f t="shared" si="15"/>
        <v>0</v>
      </c>
      <c r="T100" s="304">
        <v>1</v>
      </c>
      <c r="U100" s="305">
        <v>0</v>
      </c>
      <c r="V100" s="306">
        <f t="shared" si="16"/>
        <v>1</v>
      </c>
      <c r="W100" s="311">
        <f t="shared" si="17"/>
        <v>77</v>
      </c>
    </row>
    <row r="101" spans="1:23" ht="23.25" customHeight="1" x14ac:dyDescent="0.2">
      <c r="A101" s="67" t="s">
        <v>204</v>
      </c>
      <c r="B101" s="304">
        <v>31</v>
      </c>
      <c r="C101" s="305">
        <v>28</v>
      </c>
      <c r="D101" s="306">
        <f t="shared" si="9"/>
        <v>59</v>
      </c>
      <c r="E101" s="304">
        <f t="shared" si="10"/>
        <v>14</v>
      </c>
      <c r="F101" s="307">
        <f t="shared" si="10"/>
        <v>10</v>
      </c>
      <c r="G101" s="308">
        <f t="shared" si="11"/>
        <v>24</v>
      </c>
      <c r="H101" s="309">
        <v>7</v>
      </c>
      <c r="I101" s="307">
        <v>7</v>
      </c>
      <c r="J101" s="308">
        <f t="shared" si="12"/>
        <v>14</v>
      </c>
      <c r="K101" s="309">
        <v>7</v>
      </c>
      <c r="L101" s="307">
        <v>3</v>
      </c>
      <c r="M101" s="310">
        <f t="shared" si="13"/>
        <v>10</v>
      </c>
      <c r="N101" s="304">
        <v>8</v>
      </c>
      <c r="O101" s="305">
        <v>6</v>
      </c>
      <c r="P101" s="306">
        <f t="shared" si="14"/>
        <v>14</v>
      </c>
      <c r="Q101" s="304">
        <v>2</v>
      </c>
      <c r="R101" s="305">
        <v>3</v>
      </c>
      <c r="S101" s="306">
        <f t="shared" si="15"/>
        <v>5</v>
      </c>
      <c r="T101" s="304">
        <v>0</v>
      </c>
      <c r="U101" s="305">
        <v>0</v>
      </c>
      <c r="V101" s="306">
        <f t="shared" si="16"/>
        <v>0</v>
      </c>
      <c r="W101" s="311">
        <f t="shared" si="17"/>
        <v>102</v>
      </c>
    </row>
    <row r="102" spans="1:23" ht="23.25" customHeight="1" x14ac:dyDescent="0.2">
      <c r="A102" s="67" t="s">
        <v>205</v>
      </c>
      <c r="B102" s="304">
        <v>416</v>
      </c>
      <c r="C102" s="305">
        <v>267</v>
      </c>
      <c r="D102" s="306">
        <f t="shared" si="9"/>
        <v>683</v>
      </c>
      <c r="E102" s="304">
        <f t="shared" si="10"/>
        <v>210</v>
      </c>
      <c r="F102" s="307">
        <f t="shared" si="10"/>
        <v>195</v>
      </c>
      <c r="G102" s="308">
        <f t="shared" si="11"/>
        <v>405</v>
      </c>
      <c r="H102" s="309">
        <v>156</v>
      </c>
      <c r="I102" s="307">
        <v>132</v>
      </c>
      <c r="J102" s="308">
        <f t="shared" si="12"/>
        <v>288</v>
      </c>
      <c r="K102" s="309">
        <v>54</v>
      </c>
      <c r="L102" s="307">
        <v>63</v>
      </c>
      <c r="M102" s="310">
        <f t="shared" si="13"/>
        <v>117</v>
      </c>
      <c r="N102" s="304">
        <v>75</v>
      </c>
      <c r="O102" s="305">
        <v>72</v>
      </c>
      <c r="P102" s="306">
        <f t="shared" si="14"/>
        <v>147</v>
      </c>
      <c r="Q102" s="304">
        <v>18</v>
      </c>
      <c r="R102" s="305">
        <v>24</v>
      </c>
      <c r="S102" s="306">
        <f t="shared" si="15"/>
        <v>42</v>
      </c>
      <c r="T102" s="304">
        <v>17</v>
      </c>
      <c r="U102" s="305">
        <v>2</v>
      </c>
      <c r="V102" s="306">
        <f t="shared" si="16"/>
        <v>19</v>
      </c>
      <c r="W102" s="311">
        <f t="shared" si="17"/>
        <v>1296</v>
      </c>
    </row>
    <row r="103" spans="1:23" ht="23.25" customHeight="1" x14ac:dyDescent="0.2">
      <c r="A103" s="67" t="s">
        <v>206</v>
      </c>
      <c r="B103" s="304">
        <v>0</v>
      </c>
      <c r="C103" s="305">
        <v>3</v>
      </c>
      <c r="D103" s="306">
        <f t="shared" si="9"/>
        <v>3</v>
      </c>
      <c r="E103" s="304">
        <f t="shared" si="10"/>
        <v>2</v>
      </c>
      <c r="F103" s="307">
        <f t="shared" si="10"/>
        <v>0</v>
      </c>
      <c r="G103" s="308">
        <f t="shared" si="11"/>
        <v>2</v>
      </c>
      <c r="H103" s="309">
        <v>2</v>
      </c>
      <c r="I103" s="307">
        <v>0</v>
      </c>
      <c r="J103" s="308">
        <f t="shared" si="12"/>
        <v>2</v>
      </c>
      <c r="K103" s="309">
        <v>0</v>
      </c>
      <c r="L103" s="307">
        <v>0</v>
      </c>
      <c r="M103" s="310">
        <f t="shared" si="13"/>
        <v>0</v>
      </c>
      <c r="N103" s="304">
        <v>0</v>
      </c>
      <c r="O103" s="305">
        <v>1</v>
      </c>
      <c r="P103" s="306">
        <f t="shared" si="14"/>
        <v>1</v>
      </c>
      <c r="Q103" s="304">
        <v>1</v>
      </c>
      <c r="R103" s="305">
        <v>0</v>
      </c>
      <c r="S103" s="306">
        <f t="shared" si="15"/>
        <v>1</v>
      </c>
      <c r="T103" s="304">
        <v>0</v>
      </c>
      <c r="U103" s="305">
        <v>0</v>
      </c>
      <c r="V103" s="306">
        <f t="shared" si="16"/>
        <v>0</v>
      </c>
      <c r="W103" s="311">
        <f t="shared" si="17"/>
        <v>7</v>
      </c>
    </row>
    <row r="104" spans="1:23" ht="23.25" customHeight="1" x14ac:dyDescent="0.2">
      <c r="A104" s="67" t="s">
        <v>207</v>
      </c>
      <c r="B104" s="304">
        <v>44</v>
      </c>
      <c r="C104" s="305">
        <v>36</v>
      </c>
      <c r="D104" s="306">
        <f t="shared" si="9"/>
        <v>80</v>
      </c>
      <c r="E104" s="304">
        <f t="shared" si="10"/>
        <v>22</v>
      </c>
      <c r="F104" s="307">
        <f t="shared" si="10"/>
        <v>10</v>
      </c>
      <c r="G104" s="308">
        <f t="shared" si="11"/>
        <v>32</v>
      </c>
      <c r="H104" s="309">
        <v>11</v>
      </c>
      <c r="I104" s="307">
        <v>4</v>
      </c>
      <c r="J104" s="308">
        <f t="shared" si="12"/>
        <v>15</v>
      </c>
      <c r="K104" s="309">
        <v>11</v>
      </c>
      <c r="L104" s="307">
        <v>6</v>
      </c>
      <c r="M104" s="310">
        <f t="shared" si="13"/>
        <v>17</v>
      </c>
      <c r="N104" s="304">
        <v>5</v>
      </c>
      <c r="O104" s="305">
        <v>6</v>
      </c>
      <c r="P104" s="306">
        <f t="shared" si="14"/>
        <v>11</v>
      </c>
      <c r="Q104" s="304">
        <v>4</v>
      </c>
      <c r="R104" s="305">
        <v>1</v>
      </c>
      <c r="S104" s="306">
        <f t="shared" si="15"/>
        <v>5</v>
      </c>
      <c r="T104" s="304">
        <v>0</v>
      </c>
      <c r="U104" s="305">
        <v>0</v>
      </c>
      <c r="V104" s="306">
        <f t="shared" si="16"/>
        <v>0</v>
      </c>
      <c r="W104" s="311">
        <f t="shared" si="17"/>
        <v>128</v>
      </c>
    </row>
    <row r="105" spans="1:23" ht="23.25" customHeight="1" x14ac:dyDescent="0.2">
      <c r="A105" s="67" t="s">
        <v>208</v>
      </c>
      <c r="B105" s="304">
        <v>84</v>
      </c>
      <c r="C105" s="305">
        <v>66</v>
      </c>
      <c r="D105" s="306">
        <f t="shared" si="9"/>
        <v>150</v>
      </c>
      <c r="E105" s="304">
        <f t="shared" si="10"/>
        <v>33</v>
      </c>
      <c r="F105" s="307">
        <f t="shared" si="10"/>
        <v>24</v>
      </c>
      <c r="G105" s="308">
        <f t="shared" si="11"/>
        <v>57</v>
      </c>
      <c r="H105" s="309">
        <v>23</v>
      </c>
      <c r="I105" s="307">
        <v>16</v>
      </c>
      <c r="J105" s="308">
        <f t="shared" si="12"/>
        <v>39</v>
      </c>
      <c r="K105" s="309">
        <v>10</v>
      </c>
      <c r="L105" s="307">
        <v>8</v>
      </c>
      <c r="M105" s="310">
        <f t="shared" si="13"/>
        <v>18</v>
      </c>
      <c r="N105" s="304">
        <v>27</v>
      </c>
      <c r="O105" s="305">
        <v>20</v>
      </c>
      <c r="P105" s="306">
        <f t="shared" si="14"/>
        <v>47</v>
      </c>
      <c r="Q105" s="304">
        <v>3</v>
      </c>
      <c r="R105" s="305">
        <v>0</v>
      </c>
      <c r="S105" s="306">
        <f t="shared" si="15"/>
        <v>3</v>
      </c>
      <c r="T105" s="304">
        <v>2</v>
      </c>
      <c r="U105" s="305">
        <v>0</v>
      </c>
      <c r="V105" s="306">
        <f t="shared" si="16"/>
        <v>2</v>
      </c>
      <c r="W105" s="311">
        <f t="shared" si="17"/>
        <v>259</v>
      </c>
    </row>
    <row r="106" spans="1:23" ht="23.25" customHeight="1" x14ac:dyDescent="0.2">
      <c r="A106" s="67" t="s">
        <v>209</v>
      </c>
      <c r="B106" s="304">
        <v>0</v>
      </c>
      <c r="C106" s="305">
        <v>3</v>
      </c>
      <c r="D106" s="306">
        <f t="shared" si="9"/>
        <v>3</v>
      </c>
      <c r="E106" s="304">
        <f t="shared" si="10"/>
        <v>1</v>
      </c>
      <c r="F106" s="307">
        <f t="shared" si="10"/>
        <v>2</v>
      </c>
      <c r="G106" s="308">
        <f t="shared" si="11"/>
        <v>3</v>
      </c>
      <c r="H106" s="309">
        <v>0</v>
      </c>
      <c r="I106" s="307">
        <v>1</v>
      </c>
      <c r="J106" s="308">
        <f t="shared" si="12"/>
        <v>1</v>
      </c>
      <c r="K106" s="309">
        <v>1</v>
      </c>
      <c r="L106" s="307">
        <v>1</v>
      </c>
      <c r="M106" s="310">
        <f t="shared" si="13"/>
        <v>2</v>
      </c>
      <c r="N106" s="304">
        <v>0</v>
      </c>
      <c r="O106" s="305">
        <v>0</v>
      </c>
      <c r="P106" s="306">
        <f t="shared" si="14"/>
        <v>0</v>
      </c>
      <c r="Q106" s="304">
        <v>0</v>
      </c>
      <c r="R106" s="305">
        <v>0</v>
      </c>
      <c r="S106" s="306">
        <f t="shared" si="15"/>
        <v>0</v>
      </c>
      <c r="T106" s="304">
        <v>0</v>
      </c>
      <c r="U106" s="305">
        <v>1</v>
      </c>
      <c r="V106" s="306">
        <f t="shared" si="16"/>
        <v>1</v>
      </c>
      <c r="W106" s="311">
        <f t="shared" si="17"/>
        <v>7</v>
      </c>
    </row>
    <row r="107" spans="1:23" ht="23.25" customHeight="1" x14ac:dyDescent="0.2">
      <c r="A107" s="67" t="s">
        <v>210</v>
      </c>
      <c r="B107" s="304">
        <v>27</v>
      </c>
      <c r="C107" s="305">
        <v>20</v>
      </c>
      <c r="D107" s="306">
        <f t="shared" si="9"/>
        <v>47</v>
      </c>
      <c r="E107" s="304">
        <f t="shared" si="10"/>
        <v>4</v>
      </c>
      <c r="F107" s="307">
        <f t="shared" si="10"/>
        <v>6</v>
      </c>
      <c r="G107" s="308">
        <f t="shared" si="11"/>
        <v>10</v>
      </c>
      <c r="H107" s="309">
        <v>1</v>
      </c>
      <c r="I107" s="307">
        <v>2</v>
      </c>
      <c r="J107" s="308">
        <f t="shared" si="12"/>
        <v>3</v>
      </c>
      <c r="K107" s="309">
        <v>3</v>
      </c>
      <c r="L107" s="307">
        <v>4</v>
      </c>
      <c r="M107" s="310">
        <f t="shared" si="13"/>
        <v>7</v>
      </c>
      <c r="N107" s="304">
        <v>3</v>
      </c>
      <c r="O107" s="305">
        <v>4</v>
      </c>
      <c r="P107" s="306">
        <f t="shared" si="14"/>
        <v>7</v>
      </c>
      <c r="Q107" s="304">
        <v>2</v>
      </c>
      <c r="R107" s="305">
        <v>0</v>
      </c>
      <c r="S107" s="306">
        <f t="shared" si="15"/>
        <v>2</v>
      </c>
      <c r="T107" s="304">
        <v>0</v>
      </c>
      <c r="U107" s="305">
        <v>0</v>
      </c>
      <c r="V107" s="306">
        <f t="shared" si="16"/>
        <v>0</v>
      </c>
      <c r="W107" s="311">
        <f t="shared" si="17"/>
        <v>66</v>
      </c>
    </row>
    <row r="108" spans="1:23" ht="23.25" customHeight="1" x14ac:dyDescent="0.2">
      <c r="A108" s="67" t="s">
        <v>211</v>
      </c>
      <c r="B108" s="304">
        <v>210</v>
      </c>
      <c r="C108" s="305">
        <v>209</v>
      </c>
      <c r="D108" s="306">
        <f t="shared" si="9"/>
        <v>419</v>
      </c>
      <c r="E108" s="304">
        <f t="shared" si="10"/>
        <v>117</v>
      </c>
      <c r="F108" s="307">
        <f t="shared" si="10"/>
        <v>84</v>
      </c>
      <c r="G108" s="308">
        <f t="shared" si="11"/>
        <v>201</v>
      </c>
      <c r="H108" s="309">
        <v>75</v>
      </c>
      <c r="I108" s="307">
        <v>61</v>
      </c>
      <c r="J108" s="308">
        <f t="shared" si="12"/>
        <v>136</v>
      </c>
      <c r="K108" s="309">
        <v>42</v>
      </c>
      <c r="L108" s="307">
        <v>23</v>
      </c>
      <c r="M108" s="310">
        <f t="shared" si="13"/>
        <v>65</v>
      </c>
      <c r="N108" s="304">
        <v>48</v>
      </c>
      <c r="O108" s="305">
        <v>43</v>
      </c>
      <c r="P108" s="306">
        <f t="shared" si="14"/>
        <v>91</v>
      </c>
      <c r="Q108" s="304">
        <v>3</v>
      </c>
      <c r="R108" s="305">
        <v>2</v>
      </c>
      <c r="S108" s="306">
        <f t="shared" si="15"/>
        <v>5</v>
      </c>
      <c r="T108" s="304">
        <v>1</v>
      </c>
      <c r="U108" s="305">
        <v>2</v>
      </c>
      <c r="V108" s="306">
        <f t="shared" si="16"/>
        <v>3</v>
      </c>
      <c r="W108" s="311">
        <f t="shared" si="17"/>
        <v>719</v>
      </c>
    </row>
    <row r="109" spans="1:23" ht="23.25" customHeight="1" x14ac:dyDescent="0.2">
      <c r="A109" s="67" t="s">
        <v>212</v>
      </c>
      <c r="B109" s="304">
        <v>1674</v>
      </c>
      <c r="C109" s="305">
        <v>1418</v>
      </c>
      <c r="D109" s="306">
        <f t="shared" si="9"/>
        <v>3092</v>
      </c>
      <c r="E109" s="304">
        <f t="shared" si="10"/>
        <v>1063</v>
      </c>
      <c r="F109" s="307">
        <f t="shared" si="10"/>
        <v>785</v>
      </c>
      <c r="G109" s="308">
        <f t="shared" si="11"/>
        <v>1848</v>
      </c>
      <c r="H109" s="309">
        <v>598</v>
      </c>
      <c r="I109" s="307">
        <v>495</v>
      </c>
      <c r="J109" s="308">
        <f t="shared" si="12"/>
        <v>1093</v>
      </c>
      <c r="K109" s="309">
        <v>465</v>
      </c>
      <c r="L109" s="307">
        <v>290</v>
      </c>
      <c r="M109" s="310">
        <f t="shared" si="13"/>
        <v>755</v>
      </c>
      <c r="N109" s="304">
        <v>387</v>
      </c>
      <c r="O109" s="305">
        <v>421</v>
      </c>
      <c r="P109" s="306">
        <f t="shared" si="14"/>
        <v>808</v>
      </c>
      <c r="Q109" s="304">
        <v>88</v>
      </c>
      <c r="R109" s="305">
        <v>33</v>
      </c>
      <c r="S109" s="306">
        <f t="shared" si="15"/>
        <v>121</v>
      </c>
      <c r="T109" s="304">
        <v>27</v>
      </c>
      <c r="U109" s="305">
        <v>11</v>
      </c>
      <c r="V109" s="306">
        <f t="shared" si="16"/>
        <v>38</v>
      </c>
      <c r="W109" s="311">
        <f t="shared" si="17"/>
        <v>5907</v>
      </c>
    </row>
    <row r="110" spans="1:23" ht="23.25" customHeight="1" x14ac:dyDescent="0.2">
      <c r="A110" s="67" t="s">
        <v>213</v>
      </c>
      <c r="B110" s="304">
        <v>9</v>
      </c>
      <c r="C110" s="305">
        <v>6</v>
      </c>
      <c r="D110" s="306">
        <f t="shared" si="9"/>
        <v>15</v>
      </c>
      <c r="E110" s="304">
        <f t="shared" si="10"/>
        <v>5</v>
      </c>
      <c r="F110" s="307">
        <f t="shared" si="10"/>
        <v>0</v>
      </c>
      <c r="G110" s="308">
        <f t="shared" si="11"/>
        <v>5</v>
      </c>
      <c r="H110" s="309">
        <v>4</v>
      </c>
      <c r="I110" s="307">
        <v>0</v>
      </c>
      <c r="J110" s="308">
        <f t="shared" si="12"/>
        <v>4</v>
      </c>
      <c r="K110" s="309">
        <v>1</v>
      </c>
      <c r="L110" s="307">
        <v>0</v>
      </c>
      <c r="M110" s="310">
        <f t="shared" si="13"/>
        <v>1</v>
      </c>
      <c r="N110" s="304">
        <v>1</v>
      </c>
      <c r="O110" s="305">
        <v>1</v>
      </c>
      <c r="P110" s="306">
        <f t="shared" si="14"/>
        <v>2</v>
      </c>
      <c r="Q110" s="304">
        <v>0</v>
      </c>
      <c r="R110" s="305">
        <v>0</v>
      </c>
      <c r="S110" s="306">
        <f t="shared" si="15"/>
        <v>0</v>
      </c>
      <c r="T110" s="304">
        <v>0</v>
      </c>
      <c r="U110" s="305">
        <v>0</v>
      </c>
      <c r="V110" s="306">
        <f t="shared" si="16"/>
        <v>0</v>
      </c>
      <c r="W110" s="311">
        <f t="shared" si="17"/>
        <v>22</v>
      </c>
    </row>
    <row r="111" spans="1:23" ht="23.25" customHeight="1" x14ac:dyDescent="0.2">
      <c r="A111" s="67" t="s">
        <v>214</v>
      </c>
      <c r="B111" s="304">
        <v>57</v>
      </c>
      <c r="C111" s="305">
        <v>65</v>
      </c>
      <c r="D111" s="306">
        <f t="shared" si="9"/>
        <v>122</v>
      </c>
      <c r="E111" s="304">
        <f t="shared" si="10"/>
        <v>48</v>
      </c>
      <c r="F111" s="307">
        <f t="shared" si="10"/>
        <v>39</v>
      </c>
      <c r="G111" s="308">
        <f t="shared" si="11"/>
        <v>87</v>
      </c>
      <c r="H111" s="309">
        <v>32</v>
      </c>
      <c r="I111" s="307">
        <v>31</v>
      </c>
      <c r="J111" s="308">
        <f t="shared" si="12"/>
        <v>63</v>
      </c>
      <c r="K111" s="309">
        <v>16</v>
      </c>
      <c r="L111" s="307">
        <v>8</v>
      </c>
      <c r="M111" s="310">
        <f t="shared" si="13"/>
        <v>24</v>
      </c>
      <c r="N111" s="304">
        <v>14</v>
      </c>
      <c r="O111" s="305">
        <v>17</v>
      </c>
      <c r="P111" s="306">
        <f t="shared" si="14"/>
        <v>31</v>
      </c>
      <c r="Q111" s="304">
        <v>0</v>
      </c>
      <c r="R111" s="305">
        <v>0</v>
      </c>
      <c r="S111" s="306">
        <f t="shared" si="15"/>
        <v>0</v>
      </c>
      <c r="T111" s="304">
        <v>0</v>
      </c>
      <c r="U111" s="305">
        <v>0</v>
      </c>
      <c r="V111" s="306">
        <f t="shared" si="16"/>
        <v>0</v>
      </c>
      <c r="W111" s="311">
        <f t="shared" si="17"/>
        <v>240</v>
      </c>
    </row>
    <row r="112" spans="1:23" ht="23.25" customHeight="1" x14ac:dyDescent="0.2">
      <c r="A112" s="67" t="s">
        <v>215</v>
      </c>
      <c r="B112" s="304">
        <v>37</v>
      </c>
      <c r="C112" s="305">
        <v>52</v>
      </c>
      <c r="D112" s="306">
        <f t="shared" si="9"/>
        <v>89</v>
      </c>
      <c r="E112" s="304">
        <f t="shared" si="10"/>
        <v>27</v>
      </c>
      <c r="F112" s="307">
        <f t="shared" si="10"/>
        <v>19</v>
      </c>
      <c r="G112" s="308">
        <f t="shared" si="11"/>
        <v>46</v>
      </c>
      <c r="H112" s="309">
        <v>15</v>
      </c>
      <c r="I112" s="307">
        <v>14</v>
      </c>
      <c r="J112" s="308">
        <f t="shared" si="12"/>
        <v>29</v>
      </c>
      <c r="K112" s="309">
        <v>12</v>
      </c>
      <c r="L112" s="307">
        <v>5</v>
      </c>
      <c r="M112" s="310">
        <f t="shared" si="13"/>
        <v>17</v>
      </c>
      <c r="N112" s="304">
        <v>10</v>
      </c>
      <c r="O112" s="305">
        <v>9</v>
      </c>
      <c r="P112" s="306">
        <f t="shared" si="14"/>
        <v>19</v>
      </c>
      <c r="Q112" s="304">
        <v>2</v>
      </c>
      <c r="R112" s="305">
        <v>0</v>
      </c>
      <c r="S112" s="306">
        <f t="shared" si="15"/>
        <v>2</v>
      </c>
      <c r="T112" s="304">
        <v>0</v>
      </c>
      <c r="U112" s="305">
        <v>1</v>
      </c>
      <c r="V112" s="306">
        <f t="shared" si="16"/>
        <v>1</v>
      </c>
      <c r="W112" s="311">
        <f t="shared" si="17"/>
        <v>157</v>
      </c>
    </row>
    <row r="113" spans="1:23" ht="23.25" customHeight="1" x14ac:dyDescent="0.2">
      <c r="A113" s="67" t="s">
        <v>216</v>
      </c>
      <c r="B113" s="304">
        <v>57</v>
      </c>
      <c r="C113" s="305">
        <v>47</v>
      </c>
      <c r="D113" s="306">
        <f t="shared" si="9"/>
        <v>104</v>
      </c>
      <c r="E113" s="304">
        <f t="shared" si="10"/>
        <v>14</v>
      </c>
      <c r="F113" s="307">
        <f t="shared" si="10"/>
        <v>18</v>
      </c>
      <c r="G113" s="308">
        <f t="shared" si="11"/>
        <v>32</v>
      </c>
      <c r="H113" s="309">
        <v>6</v>
      </c>
      <c r="I113" s="307">
        <v>10</v>
      </c>
      <c r="J113" s="308">
        <f t="shared" si="12"/>
        <v>16</v>
      </c>
      <c r="K113" s="309">
        <v>8</v>
      </c>
      <c r="L113" s="307">
        <v>8</v>
      </c>
      <c r="M113" s="310">
        <f t="shared" si="13"/>
        <v>16</v>
      </c>
      <c r="N113" s="304">
        <v>5</v>
      </c>
      <c r="O113" s="305">
        <v>7</v>
      </c>
      <c r="P113" s="306">
        <f t="shared" si="14"/>
        <v>12</v>
      </c>
      <c r="Q113" s="304">
        <v>2</v>
      </c>
      <c r="R113" s="305">
        <v>1</v>
      </c>
      <c r="S113" s="306">
        <f t="shared" si="15"/>
        <v>3</v>
      </c>
      <c r="T113" s="304">
        <v>0</v>
      </c>
      <c r="U113" s="305">
        <v>1</v>
      </c>
      <c r="V113" s="306">
        <f t="shared" si="16"/>
        <v>1</v>
      </c>
      <c r="W113" s="311">
        <f t="shared" si="17"/>
        <v>152</v>
      </c>
    </row>
    <row r="114" spans="1:23" ht="23.25" customHeight="1" x14ac:dyDescent="0.2">
      <c r="A114" s="67" t="s">
        <v>217</v>
      </c>
      <c r="B114" s="304">
        <v>12</v>
      </c>
      <c r="C114" s="305">
        <v>12</v>
      </c>
      <c r="D114" s="306">
        <f t="shared" si="9"/>
        <v>24</v>
      </c>
      <c r="E114" s="304">
        <f t="shared" si="10"/>
        <v>3</v>
      </c>
      <c r="F114" s="307">
        <f t="shared" si="10"/>
        <v>5</v>
      </c>
      <c r="G114" s="308">
        <f t="shared" si="11"/>
        <v>8</v>
      </c>
      <c r="H114" s="309">
        <v>0</v>
      </c>
      <c r="I114" s="307">
        <v>5</v>
      </c>
      <c r="J114" s="308">
        <f t="shared" si="12"/>
        <v>5</v>
      </c>
      <c r="K114" s="309">
        <v>3</v>
      </c>
      <c r="L114" s="307">
        <v>0</v>
      </c>
      <c r="M114" s="310">
        <f t="shared" si="13"/>
        <v>3</v>
      </c>
      <c r="N114" s="304">
        <v>1</v>
      </c>
      <c r="O114" s="305">
        <v>0</v>
      </c>
      <c r="P114" s="306">
        <f t="shared" si="14"/>
        <v>1</v>
      </c>
      <c r="Q114" s="304">
        <v>0</v>
      </c>
      <c r="R114" s="305">
        <v>1</v>
      </c>
      <c r="S114" s="306">
        <f t="shared" si="15"/>
        <v>1</v>
      </c>
      <c r="T114" s="304">
        <v>1</v>
      </c>
      <c r="U114" s="305">
        <v>1</v>
      </c>
      <c r="V114" s="306">
        <f t="shared" si="16"/>
        <v>2</v>
      </c>
      <c r="W114" s="311">
        <f t="shared" si="17"/>
        <v>36</v>
      </c>
    </row>
    <row r="115" spans="1:23" ht="23.25" customHeight="1" x14ac:dyDescent="0.2">
      <c r="A115" s="67" t="s">
        <v>218</v>
      </c>
      <c r="B115" s="304">
        <v>1</v>
      </c>
      <c r="C115" s="305">
        <v>2</v>
      </c>
      <c r="D115" s="306">
        <f t="shared" si="9"/>
        <v>3</v>
      </c>
      <c r="E115" s="304">
        <f t="shared" si="10"/>
        <v>1</v>
      </c>
      <c r="F115" s="307">
        <f t="shared" si="10"/>
        <v>1</v>
      </c>
      <c r="G115" s="308">
        <f t="shared" si="11"/>
        <v>2</v>
      </c>
      <c r="H115" s="309">
        <v>0</v>
      </c>
      <c r="I115" s="307">
        <v>0</v>
      </c>
      <c r="J115" s="308">
        <f t="shared" si="12"/>
        <v>0</v>
      </c>
      <c r="K115" s="309">
        <v>1</v>
      </c>
      <c r="L115" s="307">
        <v>1</v>
      </c>
      <c r="M115" s="310">
        <f t="shared" si="13"/>
        <v>2</v>
      </c>
      <c r="N115" s="304">
        <v>1</v>
      </c>
      <c r="O115" s="305">
        <v>0</v>
      </c>
      <c r="P115" s="306">
        <f t="shared" si="14"/>
        <v>1</v>
      </c>
      <c r="Q115" s="304">
        <v>0</v>
      </c>
      <c r="R115" s="305">
        <v>0</v>
      </c>
      <c r="S115" s="306">
        <f t="shared" si="15"/>
        <v>0</v>
      </c>
      <c r="T115" s="304">
        <v>0</v>
      </c>
      <c r="U115" s="305">
        <v>0</v>
      </c>
      <c r="V115" s="306">
        <f t="shared" si="16"/>
        <v>0</v>
      </c>
      <c r="W115" s="311">
        <f t="shared" si="17"/>
        <v>6</v>
      </c>
    </row>
    <row r="116" spans="1:23" ht="23.25" customHeight="1" x14ac:dyDescent="0.2">
      <c r="A116" s="67" t="s">
        <v>219</v>
      </c>
      <c r="B116" s="304">
        <v>561</v>
      </c>
      <c r="C116" s="305">
        <v>475</v>
      </c>
      <c r="D116" s="306">
        <f t="shared" si="9"/>
        <v>1036</v>
      </c>
      <c r="E116" s="304">
        <f t="shared" si="10"/>
        <v>278</v>
      </c>
      <c r="F116" s="307">
        <f t="shared" si="10"/>
        <v>233</v>
      </c>
      <c r="G116" s="308">
        <f t="shared" si="11"/>
        <v>511</v>
      </c>
      <c r="H116" s="309">
        <v>159</v>
      </c>
      <c r="I116" s="307">
        <v>159</v>
      </c>
      <c r="J116" s="308">
        <f t="shared" si="12"/>
        <v>318</v>
      </c>
      <c r="K116" s="309">
        <v>119</v>
      </c>
      <c r="L116" s="307">
        <v>74</v>
      </c>
      <c r="M116" s="310">
        <f t="shared" si="13"/>
        <v>193</v>
      </c>
      <c r="N116" s="304">
        <v>131</v>
      </c>
      <c r="O116" s="305">
        <v>140</v>
      </c>
      <c r="P116" s="306">
        <f t="shared" si="14"/>
        <v>271</v>
      </c>
      <c r="Q116" s="304">
        <v>32</v>
      </c>
      <c r="R116" s="305">
        <v>17</v>
      </c>
      <c r="S116" s="306">
        <f t="shared" si="15"/>
        <v>49</v>
      </c>
      <c r="T116" s="304">
        <v>8</v>
      </c>
      <c r="U116" s="305">
        <v>0</v>
      </c>
      <c r="V116" s="306">
        <f t="shared" si="16"/>
        <v>8</v>
      </c>
      <c r="W116" s="311">
        <f t="shared" si="17"/>
        <v>1875</v>
      </c>
    </row>
    <row r="117" spans="1:23" ht="23.25" customHeight="1" x14ac:dyDescent="0.2">
      <c r="A117" s="67" t="s">
        <v>220</v>
      </c>
      <c r="B117" s="304">
        <v>4</v>
      </c>
      <c r="C117" s="305">
        <v>3</v>
      </c>
      <c r="D117" s="306">
        <f t="shared" si="9"/>
        <v>7</v>
      </c>
      <c r="E117" s="304">
        <f t="shared" si="10"/>
        <v>0</v>
      </c>
      <c r="F117" s="307">
        <f t="shared" si="10"/>
        <v>1</v>
      </c>
      <c r="G117" s="308">
        <f t="shared" si="11"/>
        <v>1</v>
      </c>
      <c r="H117" s="309">
        <v>0</v>
      </c>
      <c r="I117" s="307">
        <v>1</v>
      </c>
      <c r="J117" s="308">
        <f t="shared" si="12"/>
        <v>1</v>
      </c>
      <c r="K117" s="309">
        <v>0</v>
      </c>
      <c r="L117" s="307">
        <v>0</v>
      </c>
      <c r="M117" s="310">
        <f t="shared" si="13"/>
        <v>0</v>
      </c>
      <c r="N117" s="304">
        <v>3</v>
      </c>
      <c r="O117" s="305">
        <v>1</v>
      </c>
      <c r="P117" s="306">
        <f t="shared" si="14"/>
        <v>4</v>
      </c>
      <c r="Q117" s="304">
        <v>0</v>
      </c>
      <c r="R117" s="305">
        <v>0</v>
      </c>
      <c r="S117" s="306">
        <f t="shared" si="15"/>
        <v>0</v>
      </c>
      <c r="T117" s="304">
        <v>0</v>
      </c>
      <c r="U117" s="305">
        <v>0</v>
      </c>
      <c r="V117" s="306">
        <f t="shared" si="16"/>
        <v>0</v>
      </c>
      <c r="W117" s="311">
        <f t="shared" si="17"/>
        <v>12</v>
      </c>
    </row>
    <row r="118" spans="1:23" ht="23.25" customHeight="1" x14ac:dyDescent="0.2">
      <c r="A118" s="67" t="s">
        <v>221</v>
      </c>
      <c r="B118" s="304">
        <v>997</v>
      </c>
      <c r="C118" s="305">
        <v>1115</v>
      </c>
      <c r="D118" s="306">
        <f t="shared" si="9"/>
        <v>2112</v>
      </c>
      <c r="E118" s="304">
        <f t="shared" si="10"/>
        <v>359</v>
      </c>
      <c r="F118" s="307">
        <f t="shared" si="10"/>
        <v>283</v>
      </c>
      <c r="G118" s="308">
        <f t="shared" si="11"/>
        <v>642</v>
      </c>
      <c r="H118" s="309">
        <v>170</v>
      </c>
      <c r="I118" s="307">
        <v>148</v>
      </c>
      <c r="J118" s="308">
        <f t="shared" si="12"/>
        <v>318</v>
      </c>
      <c r="K118" s="309">
        <v>189</v>
      </c>
      <c r="L118" s="307">
        <v>135</v>
      </c>
      <c r="M118" s="310">
        <f t="shared" si="13"/>
        <v>324</v>
      </c>
      <c r="N118" s="304">
        <v>212</v>
      </c>
      <c r="O118" s="305">
        <v>236</v>
      </c>
      <c r="P118" s="306">
        <f t="shared" si="14"/>
        <v>448</v>
      </c>
      <c r="Q118" s="304">
        <v>29</v>
      </c>
      <c r="R118" s="305">
        <v>28</v>
      </c>
      <c r="S118" s="306">
        <f t="shared" si="15"/>
        <v>57</v>
      </c>
      <c r="T118" s="304">
        <v>4</v>
      </c>
      <c r="U118" s="305">
        <v>7</v>
      </c>
      <c r="V118" s="306">
        <f t="shared" si="16"/>
        <v>11</v>
      </c>
      <c r="W118" s="311">
        <f t="shared" si="17"/>
        <v>3270</v>
      </c>
    </row>
    <row r="119" spans="1:23" ht="23.25" customHeight="1" x14ac:dyDescent="0.2">
      <c r="A119" s="67" t="s">
        <v>222</v>
      </c>
      <c r="B119" s="304">
        <v>6</v>
      </c>
      <c r="C119" s="305">
        <v>5</v>
      </c>
      <c r="D119" s="306">
        <f t="shared" si="9"/>
        <v>11</v>
      </c>
      <c r="E119" s="304">
        <f t="shared" si="10"/>
        <v>5</v>
      </c>
      <c r="F119" s="307">
        <f t="shared" si="10"/>
        <v>6</v>
      </c>
      <c r="G119" s="308">
        <f t="shared" si="11"/>
        <v>11</v>
      </c>
      <c r="H119" s="309">
        <v>3</v>
      </c>
      <c r="I119" s="307">
        <v>5</v>
      </c>
      <c r="J119" s="308">
        <f t="shared" si="12"/>
        <v>8</v>
      </c>
      <c r="K119" s="309">
        <v>2</v>
      </c>
      <c r="L119" s="307">
        <v>1</v>
      </c>
      <c r="M119" s="310">
        <f t="shared" si="13"/>
        <v>3</v>
      </c>
      <c r="N119" s="304">
        <v>1</v>
      </c>
      <c r="O119" s="305">
        <v>2</v>
      </c>
      <c r="P119" s="306">
        <f t="shared" si="14"/>
        <v>3</v>
      </c>
      <c r="Q119" s="304">
        <v>1</v>
      </c>
      <c r="R119" s="305">
        <v>1</v>
      </c>
      <c r="S119" s="306">
        <f t="shared" si="15"/>
        <v>2</v>
      </c>
      <c r="T119" s="304">
        <v>0</v>
      </c>
      <c r="U119" s="305">
        <v>0</v>
      </c>
      <c r="V119" s="306">
        <f t="shared" si="16"/>
        <v>0</v>
      </c>
      <c r="W119" s="311">
        <f t="shared" si="17"/>
        <v>27</v>
      </c>
    </row>
    <row r="120" spans="1:23" ht="23.25" customHeight="1" x14ac:dyDescent="0.2">
      <c r="A120" s="67" t="s">
        <v>223</v>
      </c>
      <c r="B120" s="304">
        <v>3</v>
      </c>
      <c r="C120" s="305">
        <v>1</v>
      </c>
      <c r="D120" s="306">
        <f t="shared" si="9"/>
        <v>4</v>
      </c>
      <c r="E120" s="304">
        <f t="shared" si="10"/>
        <v>1</v>
      </c>
      <c r="F120" s="307">
        <f t="shared" si="10"/>
        <v>0</v>
      </c>
      <c r="G120" s="308">
        <f t="shared" si="11"/>
        <v>1</v>
      </c>
      <c r="H120" s="309">
        <v>1</v>
      </c>
      <c r="I120" s="307">
        <v>0</v>
      </c>
      <c r="J120" s="308">
        <f t="shared" si="12"/>
        <v>1</v>
      </c>
      <c r="K120" s="309">
        <v>0</v>
      </c>
      <c r="L120" s="307">
        <v>0</v>
      </c>
      <c r="M120" s="310">
        <f t="shared" si="13"/>
        <v>0</v>
      </c>
      <c r="N120" s="304">
        <v>0</v>
      </c>
      <c r="O120" s="305">
        <v>0</v>
      </c>
      <c r="P120" s="306">
        <f t="shared" si="14"/>
        <v>0</v>
      </c>
      <c r="Q120" s="304">
        <v>0</v>
      </c>
      <c r="R120" s="305">
        <v>0</v>
      </c>
      <c r="S120" s="306">
        <f t="shared" si="15"/>
        <v>0</v>
      </c>
      <c r="T120" s="304">
        <v>0</v>
      </c>
      <c r="U120" s="305">
        <v>0</v>
      </c>
      <c r="V120" s="306">
        <f t="shared" si="16"/>
        <v>0</v>
      </c>
      <c r="W120" s="311">
        <f t="shared" si="17"/>
        <v>5</v>
      </c>
    </row>
    <row r="121" spans="1:23" ht="23.25" customHeight="1" x14ac:dyDescent="0.2">
      <c r="A121" s="67" t="s">
        <v>224</v>
      </c>
      <c r="B121" s="304">
        <v>2</v>
      </c>
      <c r="C121" s="305">
        <v>0</v>
      </c>
      <c r="D121" s="306">
        <f t="shared" si="9"/>
        <v>2</v>
      </c>
      <c r="E121" s="304">
        <f t="shared" si="10"/>
        <v>2</v>
      </c>
      <c r="F121" s="307">
        <f t="shared" si="10"/>
        <v>1</v>
      </c>
      <c r="G121" s="308">
        <f t="shared" si="11"/>
        <v>3</v>
      </c>
      <c r="H121" s="309">
        <v>1</v>
      </c>
      <c r="I121" s="307">
        <v>1</v>
      </c>
      <c r="J121" s="308">
        <f t="shared" si="12"/>
        <v>2</v>
      </c>
      <c r="K121" s="309">
        <v>1</v>
      </c>
      <c r="L121" s="307">
        <v>0</v>
      </c>
      <c r="M121" s="310">
        <f t="shared" si="13"/>
        <v>1</v>
      </c>
      <c r="N121" s="304">
        <v>0</v>
      </c>
      <c r="O121" s="305">
        <v>0</v>
      </c>
      <c r="P121" s="306">
        <f t="shared" si="14"/>
        <v>0</v>
      </c>
      <c r="Q121" s="304">
        <v>0</v>
      </c>
      <c r="R121" s="305">
        <v>0</v>
      </c>
      <c r="S121" s="306">
        <f t="shared" si="15"/>
        <v>0</v>
      </c>
      <c r="T121" s="304">
        <v>0</v>
      </c>
      <c r="U121" s="305">
        <v>0</v>
      </c>
      <c r="V121" s="306">
        <f t="shared" si="16"/>
        <v>0</v>
      </c>
      <c r="W121" s="311">
        <f t="shared" si="17"/>
        <v>5</v>
      </c>
    </row>
    <row r="122" spans="1:23" ht="23.25" customHeight="1" x14ac:dyDescent="0.2">
      <c r="A122" s="67" t="s">
        <v>225</v>
      </c>
      <c r="B122" s="304">
        <v>6</v>
      </c>
      <c r="C122" s="305">
        <v>6</v>
      </c>
      <c r="D122" s="306">
        <f t="shared" si="9"/>
        <v>12</v>
      </c>
      <c r="E122" s="304">
        <f t="shared" si="10"/>
        <v>2</v>
      </c>
      <c r="F122" s="307">
        <f t="shared" si="10"/>
        <v>2</v>
      </c>
      <c r="G122" s="308">
        <f t="shared" si="11"/>
        <v>4</v>
      </c>
      <c r="H122" s="309">
        <v>2</v>
      </c>
      <c r="I122" s="307">
        <v>1</v>
      </c>
      <c r="J122" s="308">
        <f t="shared" si="12"/>
        <v>3</v>
      </c>
      <c r="K122" s="309">
        <v>0</v>
      </c>
      <c r="L122" s="307">
        <v>1</v>
      </c>
      <c r="M122" s="310">
        <f t="shared" si="13"/>
        <v>1</v>
      </c>
      <c r="N122" s="304">
        <v>1</v>
      </c>
      <c r="O122" s="305">
        <v>1</v>
      </c>
      <c r="P122" s="306">
        <f t="shared" si="14"/>
        <v>2</v>
      </c>
      <c r="Q122" s="304">
        <v>0</v>
      </c>
      <c r="R122" s="305">
        <v>0</v>
      </c>
      <c r="S122" s="306">
        <f t="shared" si="15"/>
        <v>0</v>
      </c>
      <c r="T122" s="304">
        <v>0</v>
      </c>
      <c r="U122" s="305">
        <v>0</v>
      </c>
      <c r="V122" s="306">
        <f t="shared" si="16"/>
        <v>0</v>
      </c>
      <c r="W122" s="311">
        <f t="shared" si="17"/>
        <v>18</v>
      </c>
    </row>
    <row r="123" spans="1:23" ht="23.25" customHeight="1" x14ac:dyDescent="0.2">
      <c r="A123" s="67" t="s">
        <v>226</v>
      </c>
      <c r="B123" s="304">
        <v>56</v>
      </c>
      <c r="C123" s="305">
        <v>34</v>
      </c>
      <c r="D123" s="306">
        <f t="shared" si="9"/>
        <v>90</v>
      </c>
      <c r="E123" s="304">
        <f t="shared" si="10"/>
        <v>12</v>
      </c>
      <c r="F123" s="307">
        <f t="shared" si="10"/>
        <v>6</v>
      </c>
      <c r="G123" s="308">
        <f t="shared" si="11"/>
        <v>18</v>
      </c>
      <c r="H123" s="309">
        <v>7</v>
      </c>
      <c r="I123" s="307">
        <v>2</v>
      </c>
      <c r="J123" s="308">
        <f t="shared" si="12"/>
        <v>9</v>
      </c>
      <c r="K123" s="309">
        <v>5</v>
      </c>
      <c r="L123" s="307">
        <v>4</v>
      </c>
      <c r="M123" s="310">
        <f t="shared" si="13"/>
        <v>9</v>
      </c>
      <c r="N123" s="304">
        <v>2</v>
      </c>
      <c r="O123" s="305">
        <v>5</v>
      </c>
      <c r="P123" s="306">
        <f t="shared" si="14"/>
        <v>7</v>
      </c>
      <c r="Q123" s="304">
        <v>1</v>
      </c>
      <c r="R123" s="305">
        <v>2</v>
      </c>
      <c r="S123" s="306">
        <f t="shared" si="15"/>
        <v>3</v>
      </c>
      <c r="T123" s="304">
        <v>0</v>
      </c>
      <c r="U123" s="305">
        <v>0</v>
      </c>
      <c r="V123" s="306">
        <f t="shared" si="16"/>
        <v>0</v>
      </c>
      <c r="W123" s="311">
        <f t="shared" si="17"/>
        <v>118</v>
      </c>
    </row>
    <row r="124" spans="1:23" ht="23.25" customHeight="1" x14ac:dyDescent="0.2">
      <c r="A124" s="67" t="s">
        <v>227</v>
      </c>
      <c r="B124" s="304">
        <v>18</v>
      </c>
      <c r="C124" s="305">
        <v>24</v>
      </c>
      <c r="D124" s="306">
        <f t="shared" si="9"/>
        <v>42</v>
      </c>
      <c r="E124" s="304">
        <f t="shared" si="10"/>
        <v>16</v>
      </c>
      <c r="F124" s="307">
        <f t="shared" si="10"/>
        <v>11</v>
      </c>
      <c r="G124" s="308">
        <f t="shared" si="11"/>
        <v>27</v>
      </c>
      <c r="H124" s="309">
        <v>10</v>
      </c>
      <c r="I124" s="307">
        <v>7</v>
      </c>
      <c r="J124" s="308">
        <f t="shared" si="12"/>
        <v>17</v>
      </c>
      <c r="K124" s="309">
        <v>6</v>
      </c>
      <c r="L124" s="307">
        <v>4</v>
      </c>
      <c r="M124" s="310">
        <f t="shared" si="13"/>
        <v>10</v>
      </c>
      <c r="N124" s="304">
        <v>3</v>
      </c>
      <c r="O124" s="305">
        <v>3</v>
      </c>
      <c r="P124" s="306">
        <f t="shared" si="14"/>
        <v>6</v>
      </c>
      <c r="Q124" s="304">
        <v>0</v>
      </c>
      <c r="R124" s="305">
        <v>0</v>
      </c>
      <c r="S124" s="306">
        <f t="shared" si="15"/>
        <v>0</v>
      </c>
      <c r="T124" s="304">
        <v>0</v>
      </c>
      <c r="U124" s="305">
        <v>0</v>
      </c>
      <c r="V124" s="306">
        <f t="shared" si="16"/>
        <v>0</v>
      </c>
      <c r="W124" s="311">
        <f t="shared" si="17"/>
        <v>75</v>
      </c>
    </row>
    <row r="125" spans="1:23" ht="23.25" customHeight="1" x14ac:dyDescent="0.2">
      <c r="A125" s="67" t="s">
        <v>228</v>
      </c>
      <c r="B125" s="304">
        <v>5</v>
      </c>
      <c r="C125" s="305">
        <v>2</v>
      </c>
      <c r="D125" s="306">
        <f t="shared" si="9"/>
        <v>7</v>
      </c>
      <c r="E125" s="304">
        <f t="shared" si="10"/>
        <v>3</v>
      </c>
      <c r="F125" s="307">
        <f t="shared" si="10"/>
        <v>1</v>
      </c>
      <c r="G125" s="308">
        <f t="shared" si="11"/>
        <v>4</v>
      </c>
      <c r="H125" s="309">
        <v>0</v>
      </c>
      <c r="I125" s="307">
        <v>0</v>
      </c>
      <c r="J125" s="308">
        <f t="shared" si="12"/>
        <v>0</v>
      </c>
      <c r="K125" s="309">
        <v>3</v>
      </c>
      <c r="L125" s="307">
        <v>1</v>
      </c>
      <c r="M125" s="310">
        <f t="shared" si="13"/>
        <v>4</v>
      </c>
      <c r="N125" s="304">
        <v>1</v>
      </c>
      <c r="O125" s="305">
        <v>1</v>
      </c>
      <c r="P125" s="306">
        <f t="shared" si="14"/>
        <v>2</v>
      </c>
      <c r="Q125" s="304">
        <v>0</v>
      </c>
      <c r="R125" s="305">
        <v>0</v>
      </c>
      <c r="S125" s="306">
        <f t="shared" si="15"/>
        <v>0</v>
      </c>
      <c r="T125" s="304">
        <v>0</v>
      </c>
      <c r="U125" s="305">
        <v>0</v>
      </c>
      <c r="V125" s="306">
        <f t="shared" si="16"/>
        <v>0</v>
      </c>
      <c r="W125" s="311">
        <f t="shared" si="17"/>
        <v>13</v>
      </c>
    </row>
    <row r="126" spans="1:23" ht="23.25" customHeight="1" x14ac:dyDescent="0.2">
      <c r="A126" s="67" t="s">
        <v>229</v>
      </c>
      <c r="B126" s="304">
        <v>7</v>
      </c>
      <c r="C126" s="305">
        <v>13</v>
      </c>
      <c r="D126" s="306">
        <f t="shared" si="9"/>
        <v>20</v>
      </c>
      <c r="E126" s="304">
        <f t="shared" si="10"/>
        <v>4</v>
      </c>
      <c r="F126" s="307">
        <f t="shared" si="10"/>
        <v>5</v>
      </c>
      <c r="G126" s="308">
        <f t="shared" si="11"/>
        <v>9</v>
      </c>
      <c r="H126" s="309">
        <v>3</v>
      </c>
      <c r="I126" s="307">
        <v>4</v>
      </c>
      <c r="J126" s="308">
        <f t="shared" si="12"/>
        <v>7</v>
      </c>
      <c r="K126" s="309">
        <v>1</v>
      </c>
      <c r="L126" s="307">
        <v>1</v>
      </c>
      <c r="M126" s="310">
        <f t="shared" si="13"/>
        <v>2</v>
      </c>
      <c r="N126" s="304">
        <v>1</v>
      </c>
      <c r="O126" s="305">
        <v>4</v>
      </c>
      <c r="P126" s="306">
        <f t="shared" si="14"/>
        <v>5</v>
      </c>
      <c r="Q126" s="304">
        <v>1</v>
      </c>
      <c r="R126" s="305">
        <v>1</v>
      </c>
      <c r="S126" s="306">
        <f t="shared" si="15"/>
        <v>2</v>
      </c>
      <c r="T126" s="304">
        <v>0</v>
      </c>
      <c r="U126" s="305">
        <v>0</v>
      </c>
      <c r="V126" s="306">
        <f t="shared" si="16"/>
        <v>0</v>
      </c>
      <c r="W126" s="311">
        <f t="shared" si="17"/>
        <v>36</v>
      </c>
    </row>
    <row r="127" spans="1:23" ht="23.25" customHeight="1" x14ac:dyDescent="0.2">
      <c r="A127" s="67" t="s">
        <v>230</v>
      </c>
      <c r="B127" s="304">
        <v>696</v>
      </c>
      <c r="C127" s="305">
        <v>658</v>
      </c>
      <c r="D127" s="306">
        <f t="shared" si="9"/>
        <v>1354</v>
      </c>
      <c r="E127" s="304">
        <f t="shared" si="10"/>
        <v>399</v>
      </c>
      <c r="F127" s="307">
        <f t="shared" si="10"/>
        <v>329</v>
      </c>
      <c r="G127" s="308">
        <f t="shared" si="11"/>
        <v>728</v>
      </c>
      <c r="H127" s="309">
        <v>211</v>
      </c>
      <c r="I127" s="307">
        <v>201</v>
      </c>
      <c r="J127" s="308">
        <f t="shared" si="12"/>
        <v>412</v>
      </c>
      <c r="K127" s="309">
        <v>188</v>
      </c>
      <c r="L127" s="307">
        <v>128</v>
      </c>
      <c r="M127" s="310">
        <f t="shared" si="13"/>
        <v>316</v>
      </c>
      <c r="N127" s="304">
        <v>171</v>
      </c>
      <c r="O127" s="305">
        <v>178</v>
      </c>
      <c r="P127" s="306">
        <f t="shared" si="14"/>
        <v>349</v>
      </c>
      <c r="Q127" s="304">
        <v>36</v>
      </c>
      <c r="R127" s="305">
        <v>36</v>
      </c>
      <c r="S127" s="306">
        <f t="shared" si="15"/>
        <v>72</v>
      </c>
      <c r="T127" s="304">
        <v>23</v>
      </c>
      <c r="U127" s="305">
        <v>4</v>
      </c>
      <c r="V127" s="306">
        <f t="shared" si="16"/>
        <v>27</v>
      </c>
      <c r="W127" s="311">
        <f t="shared" si="17"/>
        <v>2530</v>
      </c>
    </row>
    <row r="128" spans="1:23" ht="23.25" customHeight="1" x14ac:dyDescent="0.2">
      <c r="A128" s="67" t="s">
        <v>231</v>
      </c>
      <c r="B128" s="304">
        <v>2</v>
      </c>
      <c r="C128" s="305">
        <v>2</v>
      </c>
      <c r="D128" s="306">
        <f t="shared" si="9"/>
        <v>4</v>
      </c>
      <c r="E128" s="304">
        <f t="shared" si="10"/>
        <v>0</v>
      </c>
      <c r="F128" s="307">
        <f t="shared" si="10"/>
        <v>1</v>
      </c>
      <c r="G128" s="308">
        <f t="shared" si="11"/>
        <v>1</v>
      </c>
      <c r="H128" s="309">
        <v>0</v>
      </c>
      <c r="I128" s="307">
        <v>1</v>
      </c>
      <c r="J128" s="308">
        <f t="shared" si="12"/>
        <v>1</v>
      </c>
      <c r="K128" s="309">
        <v>0</v>
      </c>
      <c r="L128" s="307">
        <v>0</v>
      </c>
      <c r="M128" s="310">
        <f t="shared" si="13"/>
        <v>0</v>
      </c>
      <c r="N128" s="304">
        <v>0</v>
      </c>
      <c r="O128" s="305">
        <v>0</v>
      </c>
      <c r="P128" s="306">
        <f t="shared" si="14"/>
        <v>0</v>
      </c>
      <c r="Q128" s="304">
        <v>0</v>
      </c>
      <c r="R128" s="305">
        <v>0</v>
      </c>
      <c r="S128" s="306">
        <f t="shared" si="15"/>
        <v>0</v>
      </c>
      <c r="T128" s="304">
        <v>0</v>
      </c>
      <c r="U128" s="305">
        <v>0</v>
      </c>
      <c r="V128" s="306">
        <f t="shared" si="16"/>
        <v>0</v>
      </c>
      <c r="W128" s="311">
        <f t="shared" si="17"/>
        <v>5</v>
      </c>
    </row>
    <row r="129" spans="1:23" ht="23.25" customHeight="1" x14ac:dyDescent="0.2">
      <c r="A129" s="67" t="s">
        <v>232</v>
      </c>
      <c r="B129" s="304">
        <v>60</v>
      </c>
      <c r="C129" s="305">
        <v>53</v>
      </c>
      <c r="D129" s="306">
        <f t="shared" si="9"/>
        <v>113</v>
      </c>
      <c r="E129" s="304">
        <f t="shared" si="10"/>
        <v>62</v>
      </c>
      <c r="F129" s="307">
        <f t="shared" si="10"/>
        <v>34</v>
      </c>
      <c r="G129" s="308">
        <f t="shared" si="11"/>
        <v>96</v>
      </c>
      <c r="H129" s="309">
        <v>34</v>
      </c>
      <c r="I129" s="307">
        <v>18</v>
      </c>
      <c r="J129" s="308">
        <f t="shared" si="12"/>
        <v>52</v>
      </c>
      <c r="K129" s="309">
        <v>28</v>
      </c>
      <c r="L129" s="307">
        <v>16</v>
      </c>
      <c r="M129" s="310">
        <f t="shared" si="13"/>
        <v>44</v>
      </c>
      <c r="N129" s="304">
        <v>20</v>
      </c>
      <c r="O129" s="305">
        <v>14</v>
      </c>
      <c r="P129" s="306">
        <f t="shared" si="14"/>
        <v>34</v>
      </c>
      <c r="Q129" s="304">
        <v>1</v>
      </c>
      <c r="R129" s="305">
        <v>3</v>
      </c>
      <c r="S129" s="306">
        <f t="shared" si="15"/>
        <v>4</v>
      </c>
      <c r="T129" s="304">
        <v>1</v>
      </c>
      <c r="U129" s="305">
        <v>0</v>
      </c>
      <c r="V129" s="306">
        <f t="shared" si="16"/>
        <v>1</v>
      </c>
      <c r="W129" s="311">
        <f t="shared" si="17"/>
        <v>248</v>
      </c>
    </row>
    <row r="130" spans="1:23" ht="23.25" customHeight="1" x14ac:dyDescent="0.2">
      <c r="A130" s="67" t="s">
        <v>233</v>
      </c>
      <c r="B130" s="304">
        <v>1</v>
      </c>
      <c r="C130" s="305">
        <v>0</v>
      </c>
      <c r="D130" s="306">
        <f t="shared" si="9"/>
        <v>1</v>
      </c>
      <c r="E130" s="304">
        <f t="shared" si="10"/>
        <v>0</v>
      </c>
      <c r="F130" s="307">
        <f t="shared" si="10"/>
        <v>0</v>
      </c>
      <c r="G130" s="308">
        <f t="shared" si="11"/>
        <v>0</v>
      </c>
      <c r="H130" s="309">
        <v>0</v>
      </c>
      <c r="I130" s="307">
        <v>0</v>
      </c>
      <c r="J130" s="308">
        <f t="shared" si="12"/>
        <v>0</v>
      </c>
      <c r="K130" s="309">
        <v>0</v>
      </c>
      <c r="L130" s="307">
        <v>0</v>
      </c>
      <c r="M130" s="310">
        <f t="shared" si="13"/>
        <v>0</v>
      </c>
      <c r="N130" s="304">
        <v>1</v>
      </c>
      <c r="O130" s="305">
        <v>1</v>
      </c>
      <c r="P130" s="306">
        <f t="shared" si="14"/>
        <v>2</v>
      </c>
      <c r="Q130" s="304">
        <v>0</v>
      </c>
      <c r="R130" s="305">
        <v>0</v>
      </c>
      <c r="S130" s="306">
        <f t="shared" si="15"/>
        <v>0</v>
      </c>
      <c r="T130" s="304">
        <v>0</v>
      </c>
      <c r="U130" s="305">
        <v>0</v>
      </c>
      <c r="V130" s="306">
        <f t="shared" si="16"/>
        <v>0</v>
      </c>
      <c r="W130" s="311">
        <f t="shared" si="17"/>
        <v>3</v>
      </c>
    </row>
    <row r="131" spans="1:23" ht="23.25" customHeight="1" x14ac:dyDescent="0.2">
      <c r="A131" s="67" t="s">
        <v>234</v>
      </c>
      <c r="B131" s="304">
        <v>731</v>
      </c>
      <c r="C131" s="305">
        <v>864</v>
      </c>
      <c r="D131" s="306">
        <f t="shared" si="9"/>
        <v>1595</v>
      </c>
      <c r="E131" s="304">
        <f t="shared" si="10"/>
        <v>411</v>
      </c>
      <c r="F131" s="307">
        <f t="shared" si="10"/>
        <v>354</v>
      </c>
      <c r="G131" s="308">
        <f t="shared" si="11"/>
        <v>765</v>
      </c>
      <c r="H131" s="309">
        <v>240</v>
      </c>
      <c r="I131" s="307">
        <v>234</v>
      </c>
      <c r="J131" s="308">
        <f t="shared" si="12"/>
        <v>474</v>
      </c>
      <c r="K131" s="309">
        <v>171</v>
      </c>
      <c r="L131" s="307">
        <v>120</v>
      </c>
      <c r="M131" s="310">
        <f t="shared" si="13"/>
        <v>291</v>
      </c>
      <c r="N131" s="304">
        <v>148</v>
      </c>
      <c r="O131" s="305">
        <v>194</v>
      </c>
      <c r="P131" s="306">
        <f t="shared" si="14"/>
        <v>342</v>
      </c>
      <c r="Q131" s="304">
        <v>28</v>
      </c>
      <c r="R131" s="305">
        <v>31</v>
      </c>
      <c r="S131" s="306">
        <f t="shared" si="15"/>
        <v>59</v>
      </c>
      <c r="T131" s="304">
        <v>5</v>
      </c>
      <c r="U131" s="305">
        <v>6</v>
      </c>
      <c r="V131" s="306">
        <f t="shared" si="16"/>
        <v>11</v>
      </c>
      <c r="W131" s="311">
        <f t="shared" si="17"/>
        <v>2772</v>
      </c>
    </row>
    <row r="132" spans="1:23" ht="23.25" customHeight="1" x14ac:dyDescent="0.2">
      <c r="A132" s="67" t="s">
        <v>235</v>
      </c>
      <c r="B132" s="304">
        <v>9</v>
      </c>
      <c r="C132" s="305">
        <v>15</v>
      </c>
      <c r="D132" s="306">
        <f t="shared" si="9"/>
        <v>24</v>
      </c>
      <c r="E132" s="304">
        <f t="shared" si="10"/>
        <v>3</v>
      </c>
      <c r="F132" s="307">
        <f t="shared" si="10"/>
        <v>3</v>
      </c>
      <c r="G132" s="308">
        <f t="shared" si="11"/>
        <v>6</v>
      </c>
      <c r="H132" s="309">
        <v>1</v>
      </c>
      <c r="I132" s="307">
        <v>2</v>
      </c>
      <c r="J132" s="308">
        <f t="shared" si="12"/>
        <v>3</v>
      </c>
      <c r="K132" s="309">
        <v>2</v>
      </c>
      <c r="L132" s="307">
        <v>1</v>
      </c>
      <c r="M132" s="310">
        <f t="shared" si="13"/>
        <v>3</v>
      </c>
      <c r="N132" s="304">
        <v>0</v>
      </c>
      <c r="O132" s="305">
        <v>3</v>
      </c>
      <c r="P132" s="306">
        <f t="shared" si="14"/>
        <v>3</v>
      </c>
      <c r="Q132" s="304">
        <v>0</v>
      </c>
      <c r="R132" s="305">
        <v>0</v>
      </c>
      <c r="S132" s="306">
        <f t="shared" si="15"/>
        <v>0</v>
      </c>
      <c r="T132" s="304">
        <v>0</v>
      </c>
      <c r="U132" s="305">
        <v>1</v>
      </c>
      <c r="V132" s="306">
        <f t="shared" si="16"/>
        <v>1</v>
      </c>
      <c r="W132" s="311">
        <f t="shared" si="17"/>
        <v>34</v>
      </c>
    </row>
    <row r="133" spans="1:23" ht="23.25" customHeight="1" x14ac:dyDescent="0.2">
      <c r="A133" s="67" t="s">
        <v>236</v>
      </c>
      <c r="B133" s="304">
        <v>132</v>
      </c>
      <c r="C133" s="305">
        <v>111</v>
      </c>
      <c r="D133" s="306">
        <f t="shared" si="9"/>
        <v>243</v>
      </c>
      <c r="E133" s="304">
        <f t="shared" si="10"/>
        <v>70</v>
      </c>
      <c r="F133" s="307">
        <f t="shared" si="10"/>
        <v>52</v>
      </c>
      <c r="G133" s="308">
        <f t="shared" si="11"/>
        <v>122</v>
      </c>
      <c r="H133" s="309">
        <v>49</v>
      </c>
      <c r="I133" s="307">
        <v>37</v>
      </c>
      <c r="J133" s="308">
        <f t="shared" si="12"/>
        <v>86</v>
      </c>
      <c r="K133" s="309">
        <v>21</v>
      </c>
      <c r="L133" s="307">
        <v>15</v>
      </c>
      <c r="M133" s="310">
        <f t="shared" si="13"/>
        <v>36</v>
      </c>
      <c r="N133" s="304">
        <v>18</v>
      </c>
      <c r="O133" s="305">
        <v>22</v>
      </c>
      <c r="P133" s="306">
        <f t="shared" si="14"/>
        <v>40</v>
      </c>
      <c r="Q133" s="304">
        <v>1</v>
      </c>
      <c r="R133" s="305">
        <v>1</v>
      </c>
      <c r="S133" s="306">
        <f t="shared" si="15"/>
        <v>2</v>
      </c>
      <c r="T133" s="304">
        <v>0</v>
      </c>
      <c r="U133" s="305">
        <v>0</v>
      </c>
      <c r="V133" s="306">
        <f t="shared" si="16"/>
        <v>0</v>
      </c>
      <c r="W133" s="311">
        <f t="shared" si="17"/>
        <v>407</v>
      </c>
    </row>
    <row r="134" spans="1:23" ht="23.25" customHeight="1" x14ac:dyDescent="0.2">
      <c r="A134" s="67" t="s">
        <v>237</v>
      </c>
      <c r="B134" s="304">
        <v>601</v>
      </c>
      <c r="C134" s="305">
        <v>527</v>
      </c>
      <c r="D134" s="306">
        <f t="shared" si="9"/>
        <v>1128</v>
      </c>
      <c r="E134" s="304">
        <f t="shared" si="10"/>
        <v>210</v>
      </c>
      <c r="F134" s="307">
        <f t="shared" si="10"/>
        <v>206</v>
      </c>
      <c r="G134" s="308">
        <f t="shared" si="11"/>
        <v>416</v>
      </c>
      <c r="H134" s="309">
        <v>117</v>
      </c>
      <c r="I134" s="307">
        <v>124</v>
      </c>
      <c r="J134" s="308">
        <f t="shared" si="12"/>
        <v>241</v>
      </c>
      <c r="K134" s="309">
        <v>93</v>
      </c>
      <c r="L134" s="307">
        <v>82</v>
      </c>
      <c r="M134" s="310">
        <f t="shared" si="13"/>
        <v>175</v>
      </c>
      <c r="N134" s="304">
        <v>149</v>
      </c>
      <c r="O134" s="305">
        <v>161</v>
      </c>
      <c r="P134" s="306">
        <f t="shared" si="14"/>
        <v>310</v>
      </c>
      <c r="Q134" s="304">
        <v>25</v>
      </c>
      <c r="R134" s="305">
        <v>18</v>
      </c>
      <c r="S134" s="306">
        <f t="shared" si="15"/>
        <v>43</v>
      </c>
      <c r="T134" s="304">
        <v>36</v>
      </c>
      <c r="U134" s="305">
        <v>13</v>
      </c>
      <c r="V134" s="306">
        <f t="shared" si="16"/>
        <v>49</v>
      </c>
      <c r="W134" s="311">
        <f t="shared" si="17"/>
        <v>1946</v>
      </c>
    </row>
    <row r="135" spans="1:23" ht="23.25" customHeight="1" x14ac:dyDescent="0.2">
      <c r="A135" s="67" t="s">
        <v>238</v>
      </c>
      <c r="B135" s="304">
        <v>211</v>
      </c>
      <c r="C135" s="305">
        <v>250</v>
      </c>
      <c r="D135" s="306">
        <f t="shared" si="9"/>
        <v>461</v>
      </c>
      <c r="E135" s="304">
        <f t="shared" si="10"/>
        <v>134</v>
      </c>
      <c r="F135" s="307">
        <f t="shared" si="10"/>
        <v>97</v>
      </c>
      <c r="G135" s="308">
        <f t="shared" si="11"/>
        <v>231</v>
      </c>
      <c r="H135" s="309">
        <v>88</v>
      </c>
      <c r="I135" s="307">
        <v>56</v>
      </c>
      <c r="J135" s="308">
        <f t="shared" si="12"/>
        <v>144</v>
      </c>
      <c r="K135" s="309">
        <v>46</v>
      </c>
      <c r="L135" s="307">
        <v>41</v>
      </c>
      <c r="M135" s="310">
        <f t="shared" si="13"/>
        <v>87</v>
      </c>
      <c r="N135" s="304">
        <v>51</v>
      </c>
      <c r="O135" s="305">
        <v>48</v>
      </c>
      <c r="P135" s="306">
        <f t="shared" si="14"/>
        <v>99</v>
      </c>
      <c r="Q135" s="304">
        <v>11</v>
      </c>
      <c r="R135" s="305">
        <v>4</v>
      </c>
      <c r="S135" s="306">
        <f t="shared" si="15"/>
        <v>15</v>
      </c>
      <c r="T135" s="304">
        <v>0</v>
      </c>
      <c r="U135" s="305">
        <v>2</v>
      </c>
      <c r="V135" s="306">
        <f t="shared" si="16"/>
        <v>2</v>
      </c>
      <c r="W135" s="311">
        <f t="shared" si="17"/>
        <v>808</v>
      </c>
    </row>
    <row r="136" spans="1:23" ht="23.25" customHeight="1" x14ac:dyDescent="0.2">
      <c r="A136" s="67" t="s">
        <v>239</v>
      </c>
      <c r="B136" s="304">
        <v>337</v>
      </c>
      <c r="C136" s="305">
        <v>285</v>
      </c>
      <c r="D136" s="306">
        <f t="shared" si="9"/>
        <v>622</v>
      </c>
      <c r="E136" s="304">
        <f t="shared" si="10"/>
        <v>102</v>
      </c>
      <c r="F136" s="307">
        <f t="shared" si="10"/>
        <v>106</v>
      </c>
      <c r="G136" s="308">
        <f t="shared" si="11"/>
        <v>208</v>
      </c>
      <c r="H136" s="309">
        <v>56</v>
      </c>
      <c r="I136" s="307">
        <v>62</v>
      </c>
      <c r="J136" s="308">
        <f t="shared" si="12"/>
        <v>118</v>
      </c>
      <c r="K136" s="309">
        <v>46</v>
      </c>
      <c r="L136" s="307">
        <v>44</v>
      </c>
      <c r="M136" s="310">
        <f t="shared" si="13"/>
        <v>90</v>
      </c>
      <c r="N136" s="304">
        <v>53</v>
      </c>
      <c r="O136" s="305">
        <v>55</v>
      </c>
      <c r="P136" s="306">
        <f t="shared" si="14"/>
        <v>108</v>
      </c>
      <c r="Q136" s="304">
        <v>12</v>
      </c>
      <c r="R136" s="305">
        <v>2</v>
      </c>
      <c r="S136" s="306">
        <f t="shared" si="15"/>
        <v>14</v>
      </c>
      <c r="T136" s="304">
        <v>4</v>
      </c>
      <c r="U136" s="305">
        <v>0</v>
      </c>
      <c r="V136" s="306">
        <f t="shared" si="16"/>
        <v>4</v>
      </c>
      <c r="W136" s="311">
        <f t="shared" si="17"/>
        <v>956</v>
      </c>
    </row>
    <row r="137" spans="1:23" ht="23.25" customHeight="1" x14ac:dyDescent="0.2">
      <c r="A137" s="67" t="s">
        <v>240</v>
      </c>
      <c r="B137" s="304">
        <v>144</v>
      </c>
      <c r="C137" s="305">
        <v>127</v>
      </c>
      <c r="D137" s="306">
        <f t="shared" ref="D137:D186" si="18">C137+B137</f>
        <v>271</v>
      </c>
      <c r="E137" s="304">
        <f t="shared" ref="E137:F186" si="19">H137+K137</f>
        <v>85</v>
      </c>
      <c r="F137" s="307">
        <f t="shared" si="19"/>
        <v>70</v>
      </c>
      <c r="G137" s="308">
        <f t="shared" ref="G137:G186" si="20">F137+E137</f>
        <v>155</v>
      </c>
      <c r="H137" s="309">
        <v>46</v>
      </c>
      <c r="I137" s="307">
        <v>43</v>
      </c>
      <c r="J137" s="308">
        <f t="shared" ref="J137:J186" si="21">I137+H137</f>
        <v>89</v>
      </c>
      <c r="K137" s="309">
        <v>39</v>
      </c>
      <c r="L137" s="307">
        <v>27</v>
      </c>
      <c r="M137" s="310">
        <f t="shared" ref="M137:M186" si="22">L137+K137</f>
        <v>66</v>
      </c>
      <c r="N137" s="304">
        <v>41</v>
      </c>
      <c r="O137" s="305">
        <v>21</v>
      </c>
      <c r="P137" s="306">
        <f t="shared" ref="P137:P186" si="23">O137+N137</f>
        <v>62</v>
      </c>
      <c r="Q137" s="304">
        <v>6</v>
      </c>
      <c r="R137" s="305">
        <v>5</v>
      </c>
      <c r="S137" s="306">
        <f t="shared" ref="S137:S186" si="24">R137+Q137</f>
        <v>11</v>
      </c>
      <c r="T137" s="304">
        <v>0</v>
      </c>
      <c r="U137" s="305">
        <v>0</v>
      </c>
      <c r="V137" s="306">
        <f t="shared" ref="V137:V186" si="25">U137+T137</f>
        <v>0</v>
      </c>
      <c r="W137" s="311">
        <f t="shared" ref="W137:W186" si="26">D137+G137+P137+S137+V137</f>
        <v>499</v>
      </c>
    </row>
    <row r="138" spans="1:23" ht="23.25" customHeight="1" x14ac:dyDescent="0.2">
      <c r="A138" s="67" t="s">
        <v>241</v>
      </c>
      <c r="B138" s="304">
        <v>1088</v>
      </c>
      <c r="C138" s="305">
        <v>950</v>
      </c>
      <c r="D138" s="306">
        <f t="shared" si="18"/>
        <v>2038</v>
      </c>
      <c r="E138" s="304">
        <f t="shared" si="19"/>
        <v>678</v>
      </c>
      <c r="F138" s="307">
        <f t="shared" si="19"/>
        <v>565</v>
      </c>
      <c r="G138" s="308">
        <f t="shared" si="20"/>
        <v>1243</v>
      </c>
      <c r="H138" s="309">
        <v>442</v>
      </c>
      <c r="I138" s="307">
        <v>415</v>
      </c>
      <c r="J138" s="308">
        <f t="shared" si="21"/>
        <v>857</v>
      </c>
      <c r="K138" s="309">
        <v>236</v>
      </c>
      <c r="L138" s="307">
        <v>150</v>
      </c>
      <c r="M138" s="310">
        <f t="shared" si="22"/>
        <v>386</v>
      </c>
      <c r="N138" s="304">
        <v>255</v>
      </c>
      <c r="O138" s="305">
        <v>251</v>
      </c>
      <c r="P138" s="306">
        <f t="shared" si="23"/>
        <v>506</v>
      </c>
      <c r="Q138" s="304">
        <v>13</v>
      </c>
      <c r="R138" s="305">
        <v>7</v>
      </c>
      <c r="S138" s="306">
        <f t="shared" si="24"/>
        <v>20</v>
      </c>
      <c r="T138" s="304">
        <v>14</v>
      </c>
      <c r="U138" s="305">
        <v>5</v>
      </c>
      <c r="V138" s="306">
        <f t="shared" si="25"/>
        <v>19</v>
      </c>
      <c r="W138" s="311">
        <f t="shared" si="26"/>
        <v>3826</v>
      </c>
    </row>
    <row r="139" spans="1:23" ht="23.25" customHeight="1" x14ac:dyDescent="0.2">
      <c r="A139" s="67" t="s">
        <v>242</v>
      </c>
      <c r="B139" s="304">
        <v>24</v>
      </c>
      <c r="C139" s="305">
        <v>12</v>
      </c>
      <c r="D139" s="306">
        <f t="shared" si="18"/>
        <v>36</v>
      </c>
      <c r="E139" s="304">
        <f t="shared" si="19"/>
        <v>4</v>
      </c>
      <c r="F139" s="307">
        <f t="shared" si="19"/>
        <v>5</v>
      </c>
      <c r="G139" s="308">
        <f t="shared" si="20"/>
        <v>9</v>
      </c>
      <c r="H139" s="309">
        <v>2</v>
      </c>
      <c r="I139" s="307">
        <v>3</v>
      </c>
      <c r="J139" s="308">
        <f t="shared" si="21"/>
        <v>5</v>
      </c>
      <c r="K139" s="309">
        <v>2</v>
      </c>
      <c r="L139" s="307">
        <v>2</v>
      </c>
      <c r="M139" s="310">
        <f t="shared" si="22"/>
        <v>4</v>
      </c>
      <c r="N139" s="304">
        <v>1</v>
      </c>
      <c r="O139" s="305">
        <v>3</v>
      </c>
      <c r="P139" s="306">
        <f t="shared" si="23"/>
        <v>4</v>
      </c>
      <c r="Q139" s="304">
        <v>0</v>
      </c>
      <c r="R139" s="305">
        <v>0</v>
      </c>
      <c r="S139" s="306">
        <f t="shared" si="24"/>
        <v>0</v>
      </c>
      <c r="T139" s="304">
        <v>3</v>
      </c>
      <c r="U139" s="305">
        <v>0</v>
      </c>
      <c r="V139" s="306">
        <f t="shared" si="25"/>
        <v>3</v>
      </c>
      <c r="W139" s="311">
        <f t="shared" si="26"/>
        <v>52</v>
      </c>
    </row>
    <row r="140" spans="1:23" ht="23.25" customHeight="1" x14ac:dyDescent="0.2">
      <c r="A140" s="67" t="s">
        <v>243</v>
      </c>
      <c r="B140" s="304">
        <v>8</v>
      </c>
      <c r="C140" s="305">
        <v>7</v>
      </c>
      <c r="D140" s="306">
        <f t="shared" si="18"/>
        <v>15</v>
      </c>
      <c r="E140" s="304">
        <f t="shared" si="19"/>
        <v>2</v>
      </c>
      <c r="F140" s="307">
        <f t="shared" si="19"/>
        <v>4</v>
      </c>
      <c r="G140" s="308">
        <f t="shared" si="20"/>
        <v>6</v>
      </c>
      <c r="H140" s="309">
        <v>1</v>
      </c>
      <c r="I140" s="307">
        <v>3</v>
      </c>
      <c r="J140" s="308">
        <f t="shared" si="21"/>
        <v>4</v>
      </c>
      <c r="K140" s="309">
        <v>1</v>
      </c>
      <c r="L140" s="307">
        <v>1</v>
      </c>
      <c r="M140" s="310">
        <f t="shared" si="22"/>
        <v>2</v>
      </c>
      <c r="N140" s="304">
        <v>2</v>
      </c>
      <c r="O140" s="305">
        <v>2</v>
      </c>
      <c r="P140" s="306">
        <f t="shared" si="23"/>
        <v>4</v>
      </c>
      <c r="Q140" s="304">
        <v>0</v>
      </c>
      <c r="R140" s="305">
        <v>1</v>
      </c>
      <c r="S140" s="306">
        <f t="shared" si="24"/>
        <v>1</v>
      </c>
      <c r="T140" s="304">
        <v>0</v>
      </c>
      <c r="U140" s="305">
        <v>1</v>
      </c>
      <c r="V140" s="306">
        <f t="shared" si="25"/>
        <v>1</v>
      </c>
      <c r="W140" s="311">
        <f t="shared" si="26"/>
        <v>27</v>
      </c>
    </row>
    <row r="141" spans="1:23" ht="23.25" customHeight="1" x14ac:dyDescent="0.2">
      <c r="A141" s="67" t="s">
        <v>244</v>
      </c>
      <c r="B141" s="304">
        <v>30</v>
      </c>
      <c r="C141" s="305">
        <v>22</v>
      </c>
      <c r="D141" s="306">
        <f t="shared" si="18"/>
        <v>52</v>
      </c>
      <c r="E141" s="304">
        <f t="shared" si="19"/>
        <v>19</v>
      </c>
      <c r="F141" s="307">
        <f t="shared" si="19"/>
        <v>11</v>
      </c>
      <c r="G141" s="308">
        <f t="shared" si="20"/>
        <v>30</v>
      </c>
      <c r="H141" s="309">
        <v>12</v>
      </c>
      <c r="I141" s="307">
        <v>8</v>
      </c>
      <c r="J141" s="308">
        <f t="shared" si="21"/>
        <v>20</v>
      </c>
      <c r="K141" s="309">
        <v>7</v>
      </c>
      <c r="L141" s="307">
        <v>3</v>
      </c>
      <c r="M141" s="310">
        <f t="shared" si="22"/>
        <v>10</v>
      </c>
      <c r="N141" s="304">
        <v>2</v>
      </c>
      <c r="O141" s="305">
        <v>5</v>
      </c>
      <c r="P141" s="306">
        <f t="shared" si="23"/>
        <v>7</v>
      </c>
      <c r="Q141" s="304">
        <v>1</v>
      </c>
      <c r="R141" s="305">
        <v>1</v>
      </c>
      <c r="S141" s="306">
        <f t="shared" si="24"/>
        <v>2</v>
      </c>
      <c r="T141" s="304">
        <v>1</v>
      </c>
      <c r="U141" s="305">
        <v>0</v>
      </c>
      <c r="V141" s="306">
        <f t="shared" si="25"/>
        <v>1</v>
      </c>
      <c r="W141" s="311">
        <f t="shared" si="26"/>
        <v>92</v>
      </c>
    </row>
    <row r="142" spans="1:23" ht="23.25" customHeight="1" x14ac:dyDescent="0.2">
      <c r="A142" s="67" t="s">
        <v>245</v>
      </c>
      <c r="B142" s="304">
        <v>0</v>
      </c>
      <c r="C142" s="305">
        <v>4</v>
      </c>
      <c r="D142" s="306">
        <f t="shared" si="18"/>
        <v>4</v>
      </c>
      <c r="E142" s="304">
        <f t="shared" si="19"/>
        <v>1</v>
      </c>
      <c r="F142" s="307">
        <f t="shared" si="19"/>
        <v>1</v>
      </c>
      <c r="G142" s="308">
        <f t="shared" si="20"/>
        <v>2</v>
      </c>
      <c r="H142" s="309">
        <v>1</v>
      </c>
      <c r="I142" s="307">
        <v>1</v>
      </c>
      <c r="J142" s="308">
        <f t="shared" si="21"/>
        <v>2</v>
      </c>
      <c r="K142" s="309">
        <v>0</v>
      </c>
      <c r="L142" s="307">
        <v>0</v>
      </c>
      <c r="M142" s="310">
        <f t="shared" si="22"/>
        <v>0</v>
      </c>
      <c r="N142" s="304">
        <v>0</v>
      </c>
      <c r="O142" s="305">
        <v>1</v>
      </c>
      <c r="P142" s="306">
        <f t="shared" si="23"/>
        <v>1</v>
      </c>
      <c r="Q142" s="304">
        <v>0</v>
      </c>
      <c r="R142" s="305">
        <v>0</v>
      </c>
      <c r="S142" s="306">
        <f t="shared" si="24"/>
        <v>0</v>
      </c>
      <c r="T142" s="304">
        <v>0</v>
      </c>
      <c r="U142" s="305">
        <v>0</v>
      </c>
      <c r="V142" s="306">
        <f t="shared" si="25"/>
        <v>0</v>
      </c>
      <c r="W142" s="311">
        <f t="shared" si="26"/>
        <v>7</v>
      </c>
    </row>
    <row r="143" spans="1:23" ht="23.25" customHeight="1" x14ac:dyDescent="0.2">
      <c r="A143" s="67" t="s">
        <v>246</v>
      </c>
      <c r="B143" s="304">
        <v>53</v>
      </c>
      <c r="C143" s="305">
        <v>47</v>
      </c>
      <c r="D143" s="306">
        <f t="shared" si="18"/>
        <v>100</v>
      </c>
      <c r="E143" s="304">
        <f t="shared" si="19"/>
        <v>19</v>
      </c>
      <c r="F143" s="307">
        <f t="shared" si="19"/>
        <v>13</v>
      </c>
      <c r="G143" s="308">
        <f t="shared" si="20"/>
        <v>32</v>
      </c>
      <c r="H143" s="309">
        <v>14</v>
      </c>
      <c r="I143" s="307">
        <v>9</v>
      </c>
      <c r="J143" s="308">
        <f t="shared" si="21"/>
        <v>23</v>
      </c>
      <c r="K143" s="309">
        <v>5</v>
      </c>
      <c r="L143" s="307">
        <v>4</v>
      </c>
      <c r="M143" s="310">
        <f t="shared" si="22"/>
        <v>9</v>
      </c>
      <c r="N143" s="304">
        <v>4</v>
      </c>
      <c r="O143" s="305">
        <v>11</v>
      </c>
      <c r="P143" s="306">
        <f t="shared" si="23"/>
        <v>15</v>
      </c>
      <c r="Q143" s="304">
        <v>3</v>
      </c>
      <c r="R143" s="305">
        <v>0</v>
      </c>
      <c r="S143" s="306">
        <f t="shared" si="24"/>
        <v>3</v>
      </c>
      <c r="T143" s="304">
        <v>1</v>
      </c>
      <c r="U143" s="305">
        <v>3</v>
      </c>
      <c r="V143" s="306">
        <f t="shared" si="25"/>
        <v>4</v>
      </c>
      <c r="W143" s="311">
        <f t="shared" si="26"/>
        <v>154</v>
      </c>
    </row>
    <row r="144" spans="1:23" ht="23.25" customHeight="1" x14ac:dyDescent="0.2">
      <c r="A144" s="67" t="s">
        <v>247</v>
      </c>
      <c r="B144" s="304">
        <v>97</v>
      </c>
      <c r="C144" s="305">
        <v>91</v>
      </c>
      <c r="D144" s="306">
        <f t="shared" si="18"/>
        <v>188</v>
      </c>
      <c r="E144" s="304">
        <f t="shared" si="19"/>
        <v>54</v>
      </c>
      <c r="F144" s="307">
        <f t="shared" si="19"/>
        <v>58</v>
      </c>
      <c r="G144" s="308">
        <f t="shared" si="20"/>
        <v>112</v>
      </c>
      <c r="H144" s="309">
        <v>41</v>
      </c>
      <c r="I144" s="307">
        <v>46</v>
      </c>
      <c r="J144" s="308">
        <f t="shared" si="21"/>
        <v>87</v>
      </c>
      <c r="K144" s="309">
        <v>13</v>
      </c>
      <c r="L144" s="307">
        <v>12</v>
      </c>
      <c r="M144" s="310">
        <f t="shared" si="22"/>
        <v>25</v>
      </c>
      <c r="N144" s="304">
        <v>19</v>
      </c>
      <c r="O144" s="305">
        <v>16</v>
      </c>
      <c r="P144" s="306">
        <f t="shared" si="23"/>
        <v>35</v>
      </c>
      <c r="Q144" s="304">
        <v>7</v>
      </c>
      <c r="R144" s="305">
        <v>4</v>
      </c>
      <c r="S144" s="306">
        <f t="shared" si="24"/>
        <v>11</v>
      </c>
      <c r="T144" s="304">
        <v>5</v>
      </c>
      <c r="U144" s="305">
        <v>1</v>
      </c>
      <c r="V144" s="306">
        <f t="shared" si="25"/>
        <v>6</v>
      </c>
      <c r="W144" s="311">
        <f t="shared" si="26"/>
        <v>352</v>
      </c>
    </row>
    <row r="145" spans="1:23" ht="23.25" customHeight="1" x14ac:dyDescent="0.2">
      <c r="A145" s="67" t="s">
        <v>248</v>
      </c>
      <c r="B145" s="304">
        <v>1</v>
      </c>
      <c r="C145" s="305">
        <v>2</v>
      </c>
      <c r="D145" s="306">
        <f t="shared" si="18"/>
        <v>3</v>
      </c>
      <c r="E145" s="304">
        <f t="shared" si="19"/>
        <v>0</v>
      </c>
      <c r="F145" s="307">
        <f t="shared" si="19"/>
        <v>1</v>
      </c>
      <c r="G145" s="308">
        <f t="shared" si="20"/>
        <v>1</v>
      </c>
      <c r="H145" s="309">
        <v>0</v>
      </c>
      <c r="I145" s="307">
        <v>1</v>
      </c>
      <c r="J145" s="308">
        <f t="shared" si="21"/>
        <v>1</v>
      </c>
      <c r="K145" s="309">
        <v>0</v>
      </c>
      <c r="L145" s="307">
        <v>0</v>
      </c>
      <c r="M145" s="310">
        <f t="shared" si="22"/>
        <v>0</v>
      </c>
      <c r="N145" s="304">
        <v>0</v>
      </c>
      <c r="O145" s="305">
        <v>0</v>
      </c>
      <c r="P145" s="306">
        <f t="shared" si="23"/>
        <v>0</v>
      </c>
      <c r="Q145" s="304">
        <v>0</v>
      </c>
      <c r="R145" s="305">
        <v>0</v>
      </c>
      <c r="S145" s="306">
        <f t="shared" si="24"/>
        <v>0</v>
      </c>
      <c r="T145" s="304">
        <v>0</v>
      </c>
      <c r="U145" s="305">
        <v>0</v>
      </c>
      <c r="V145" s="306">
        <f t="shared" si="25"/>
        <v>0</v>
      </c>
      <c r="W145" s="311">
        <f t="shared" si="26"/>
        <v>4</v>
      </c>
    </row>
    <row r="146" spans="1:23" ht="18" customHeight="1" x14ac:dyDescent="0.2">
      <c r="A146" s="67" t="s">
        <v>249</v>
      </c>
      <c r="B146" s="304">
        <v>122</v>
      </c>
      <c r="C146" s="305">
        <v>91</v>
      </c>
      <c r="D146" s="306">
        <f t="shared" si="18"/>
        <v>213</v>
      </c>
      <c r="E146" s="304">
        <f t="shared" si="19"/>
        <v>52</v>
      </c>
      <c r="F146" s="307">
        <f t="shared" si="19"/>
        <v>39</v>
      </c>
      <c r="G146" s="308">
        <f t="shared" si="20"/>
        <v>91</v>
      </c>
      <c r="H146" s="309">
        <v>36</v>
      </c>
      <c r="I146" s="307">
        <v>27</v>
      </c>
      <c r="J146" s="308">
        <f t="shared" si="21"/>
        <v>63</v>
      </c>
      <c r="K146" s="309">
        <v>16</v>
      </c>
      <c r="L146" s="307">
        <v>12</v>
      </c>
      <c r="M146" s="310">
        <f t="shared" si="22"/>
        <v>28</v>
      </c>
      <c r="N146" s="304">
        <v>24</v>
      </c>
      <c r="O146" s="305">
        <v>39</v>
      </c>
      <c r="P146" s="306">
        <f t="shared" si="23"/>
        <v>63</v>
      </c>
      <c r="Q146" s="304">
        <v>1</v>
      </c>
      <c r="R146" s="305">
        <v>0</v>
      </c>
      <c r="S146" s="306">
        <f t="shared" si="24"/>
        <v>1</v>
      </c>
      <c r="T146" s="304">
        <v>1</v>
      </c>
      <c r="U146" s="305">
        <v>0</v>
      </c>
      <c r="V146" s="306">
        <f t="shared" si="25"/>
        <v>1</v>
      </c>
      <c r="W146" s="311">
        <f t="shared" si="26"/>
        <v>369</v>
      </c>
    </row>
    <row r="147" spans="1:23" ht="18" customHeight="1" x14ac:dyDescent="0.2">
      <c r="A147" s="67" t="s">
        <v>250</v>
      </c>
      <c r="B147" s="304">
        <v>37</v>
      </c>
      <c r="C147" s="305">
        <v>44</v>
      </c>
      <c r="D147" s="306">
        <f t="shared" si="18"/>
        <v>81</v>
      </c>
      <c r="E147" s="304">
        <f t="shared" si="19"/>
        <v>19</v>
      </c>
      <c r="F147" s="307">
        <f t="shared" si="19"/>
        <v>23</v>
      </c>
      <c r="G147" s="308">
        <f t="shared" si="20"/>
        <v>42</v>
      </c>
      <c r="H147" s="309">
        <v>15</v>
      </c>
      <c r="I147" s="307">
        <v>21</v>
      </c>
      <c r="J147" s="308">
        <f t="shared" si="21"/>
        <v>36</v>
      </c>
      <c r="K147" s="309">
        <v>4</v>
      </c>
      <c r="L147" s="307">
        <v>2</v>
      </c>
      <c r="M147" s="310">
        <f t="shared" si="22"/>
        <v>6</v>
      </c>
      <c r="N147" s="304">
        <v>14</v>
      </c>
      <c r="O147" s="305">
        <v>16</v>
      </c>
      <c r="P147" s="306">
        <f t="shared" si="23"/>
        <v>30</v>
      </c>
      <c r="Q147" s="304">
        <v>0</v>
      </c>
      <c r="R147" s="305">
        <v>1</v>
      </c>
      <c r="S147" s="306">
        <f t="shared" si="24"/>
        <v>1</v>
      </c>
      <c r="T147" s="304">
        <v>0</v>
      </c>
      <c r="U147" s="305">
        <v>0</v>
      </c>
      <c r="V147" s="306">
        <f t="shared" si="25"/>
        <v>0</v>
      </c>
      <c r="W147" s="311">
        <f t="shared" si="26"/>
        <v>154</v>
      </c>
    </row>
    <row r="148" spans="1:23" ht="18" customHeight="1" x14ac:dyDescent="0.2">
      <c r="A148" s="67" t="s">
        <v>251</v>
      </c>
      <c r="B148" s="304">
        <v>49</v>
      </c>
      <c r="C148" s="305">
        <v>45</v>
      </c>
      <c r="D148" s="306">
        <f t="shared" si="18"/>
        <v>94</v>
      </c>
      <c r="E148" s="304">
        <f t="shared" si="19"/>
        <v>20</v>
      </c>
      <c r="F148" s="307">
        <f t="shared" si="19"/>
        <v>10</v>
      </c>
      <c r="G148" s="308">
        <f t="shared" si="20"/>
        <v>30</v>
      </c>
      <c r="H148" s="309">
        <v>11</v>
      </c>
      <c r="I148" s="307">
        <v>6</v>
      </c>
      <c r="J148" s="308">
        <f t="shared" si="21"/>
        <v>17</v>
      </c>
      <c r="K148" s="309">
        <v>9</v>
      </c>
      <c r="L148" s="307">
        <v>4</v>
      </c>
      <c r="M148" s="310">
        <f t="shared" si="22"/>
        <v>13</v>
      </c>
      <c r="N148" s="304">
        <v>8</v>
      </c>
      <c r="O148" s="305">
        <v>7</v>
      </c>
      <c r="P148" s="306">
        <f t="shared" si="23"/>
        <v>15</v>
      </c>
      <c r="Q148" s="304">
        <v>0</v>
      </c>
      <c r="R148" s="305">
        <v>1</v>
      </c>
      <c r="S148" s="306">
        <f t="shared" si="24"/>
        <v>1</v>
      </c>
      <c r="T148" s="304">
        <v>0</v>
      </c>
      <c r="U148" s="305">
        <v>1</v>
      </c>
      <c r="V148" s="306">
        <f t="shared" si="25"/>
        <v>1</v>
      </c>
      <c r="W148" s="311">
        <f t="shared" si="26"/>
        <v>141</v>
      </c>
    </row>
    <row r="149" spans="1:23" ht="18" customHeight="1" x14ac:dyDescent="0.2">
      <c r="A149" s="67" t="s">
        <v>252</v>
      </c>
      <c r="B149" s="304">
        <v>20</v>
      </c>
      <c r="C149" s="305">
        <v>11</v>
      </c>
      <c r="D149" s="306">
        <f t="shared" si="18"/>
        <v>31</v>
      </c>
      <c r="E149" s="304">
        <f t="shared" si="19"/>
        <v>7</v>
      </c>
      <c r="F149" s="307">
        <f t="shared" si="19"/>
        <v>7</v>
      </c>
      <c r="G149" s="308">
        <f t="shared" si="20"/>
        <v>14</v>
      </c>
      <c r="H149" s="309">
        <v>4</v>
      </c>
      <c r="I149" s="307">
        <v>5</v>
      </c>
      <c r="J149" s="308">
        <f t="shared" si="21"/>
        <v>9</v>
      </c>
      <c r="K149" s="309">
        <v>3</v>
      </c>
      <c r="L149" s="307">
        <v>2</v>
      </c>
      <c r="M149" s="310">
        <f t="shared" si="22"/>
        <v>5</v>
      </c>
      <c r="N149" s="304">
        <v>2</v>
      </c>
      <c r="O149" s="305">
        <v>2</v>
      </c>
      <c r="P149" s="306">
        <f t="shared" si="23"/>
        <v>4</v>
      </c>
      <c r="Q149" s="304">
        <v>0</v>
      </c>
      <c r="R149" s="305">
        <v>0</v>
      </c>
      <c r="S149" s="306">
        <f t="shared" si="24"/>
        <v>0</v>
      </c>
      <c r="T149" s="304">
        <v>0</v>
      </c>
      <c r="U149" s="305">
        <v>0</v>
      </c>
      <c r="V149" s="306">
        <f t="shared" si="25"/>
        <v>0</v>
      </c>
      <c r="W149" s="311">
        <f t="shared" si="26"/>
        <v>49</v>
      </c>
    </row>
    <row r="150" spans="1:23" ht="18" customHeight="1" x14ac:dyDescent="0.2">
      <c r="A150" s="67" t="s">
        <v>253</v>
      </c>
      <c r="B150" s="304">
        <v>1833</v>
      </c>
      <c r="C150" s="305">
        <v>1600</v>
      </c>
      <c r="D150" s="306">
        <f t="shared" si="18"/>
        <v>3433</v>
      </c>
      <c r="E150" s="304">
        <f t="shared" si="19"/>
        <v>783</v>
      </c>
      <c r="F150" s="307">
        <f t="shared" si="19"/>
        <v>695</v>
      </c>
      <c r="G150" s="308">
        <f t="shared" si="20"/>
        <v>1478</v>
      </c>
      <c r="H150" s="309">
        <v>416</v>
      </c>
      <c r="I150" s="307">
        <v>419</v>
      </c>
      <c r="J150" s="308">
        <f t="shared" si="21"/>
        <v>835</v>
      </c>
      <c r="K150" s="309">
        <v>367</v>
      </c>
      <c r="L150" s="307">
        <v>276</v>
      </c>
      <c r="M150" s="310">
        <f t="shared" si="22"/>
        <v>643</v>
      </c>
      <c r="N150" s="304">
        <v>441</v>
      </c>
      <c r="O150" s="305">
        <v>453</v>
      </c>
      <c r="P150" s="306">
        <f t="shared" si="23"/>
        <v>894</v>
      </c>
      <c r="Q150" s="304">
        <v>82</v>
      </c>
      <c r="R150" s="305">
        <v>35</v>
      </c>
      <c r="S150" s="306">
        <f t="shared" si="24"/>
        <v>117</v>
      </c>
      <c r="T150" s="304">
        <v>26</v>
      </c>
      <c r="U150" s="305">
        <v>19</v>
      </c>
      <c r="V150" s="306">
        <f t="shared" si="25"/>
        <v>45</v>
      </c>
      <c r="W150" s="311">
        <f t="shared" si="26"/>
        <v>5967</v>
      </c>
    </row>
    <row r="151" spans="1:23" ht="18" customHeight="1" x14ac:dyDescent="0.2">
      <c r="A151" s="67" t="s">
        <v>254</v>
      </c>
      <c r="B151" s="304">
        <v>110</v>
      </c>
      <c r="C151" s="305">
        <v>91</v>
      </c>
      <c r="D151" s="306">
        <f t="shared" si="18"/>
        <v>201</v>
      </c>
      <c r="E151" s="304">
        <f t="shared" si="19"/>
        <v>47</v>
      </c>
      <c r="F151" s="307">
        <f t="shared" si="19"/>
        <v>38</v>
      </c>
      <c r="G151" s="308">
        <f t="shared" si="20"/>
        <v>85</v>
      </c>
      <c r="H151" s="309">
        <v>24</v>
      </c>
      <c r="I151" s="307">
        <v>30</v>
      </c>
      <c r="J151" s="308">
        <f t="shared" si="21"/>
        <v>54</v>
      </c>
      <c r="K151" s="309">
        <v>23</v>
      </c>
      <c r="L151" s="307">
        <v>8</v>
      </c>
      <c r="M151" s="310">
        <f t="shared" si="22"/>
        <v>31</v>
      </c>
      <c r="N151" s="304">
        <v>23</v>
      </c>
      <c r="O151" s="305">
        <v>20</v>
      </c>
      <c r="P151" s="306">
        <f t="shared" si="23"/>
        <v>43</v>
      </c>
      <c r="Q151" s="304">
        <v>4</v>
      </c>
      <c r="R151" s="305">
        <v>5</v>
      </c>
      <c r="S151" s="306">
        <f t="shared" si="24"/>
        <v>9</v>
      </c>
      <c r="T151" s="304">
        <v>4</v>
      </c>
      <c r="U151" s="305">
        <v>0</v>
      </c>
      <c r="V151" s="306">
        <f t="shared" si="25"/>
        <v>4</v>
      </c>
      <c r="W151" s="311">
        <f t="shared" si="26"/>
        <v>342</v>
      </c>
    </row>
    <row r="152" spans="1:23" ht="18" customHeight="1" x14ac:dyDescent="0.2">
      <c r="A152" s="67" t="s">
        <v>255</v>
      </c>
      <c r="B152" s="304">
        <v>44</v>
      </c>
      <c r="C152" s="305">
        <v>45</v>
      </c>
      <c r="D152" s="306">
        <f t="shared" si="18"/>
        <v>89</v>
      </c>
      <c r="E152" s="304">
        <f t="shared" si="19"/>
        <v>27</v>
      </c>
      <c r="F152" s="307">
        <f t="shared" si="19"/>
        <v>19</v>
      </c>
      <c r="G152" s="308">
        <f t="shared" si="20"/>
        <v>46</v>
      </c>
      <c r="H152" s="309">
        <v>17</v>
      </c>
      <c r="I152" s="307">
        <v>11</v>
      </c>
      <c r="J152" s="308">
        <f t="shared" si="21"/>
        <v>28</v>
      </c>
      <c r="K152" s="309">
        <v>10</v>
      </c>
      <c r="L152" s="307">
        <v>8</v>
      </c>
      <c r="M152" s="310">
        <f t="shared" si="22"/>
        <v>18</v>
      </c>
      <c r="N152" s="304">
        <v>11</v>
      </c>
      <c r="O152" s="305">
        <v>11</v>
      </c>
      <c r="P152" s="306">
        <f t="shared" si="23"/>
        <v>22</v>
      </c>
      <c r="Q152" s="304">
        <v>3</v>
      </c>
      <c r="R152" s="305">
        <v>2</v>
      </c>
      <c r="S152" s="306">
        <f t="shared" si="24"/>
        <v>5</v>
      </c>
      <c r="T152" s="304">
        <v>0</v>
      </c>
      <c r="U152" s="305">
        <v>0</v>
      </c>
      <c r="V152" s="306">
        <f t="shared" si="25"/>
        <v>0</v>
      </c>
      <c r="W152" s="311">
        <f t="shared" si="26"/>
        <v>162</v>
      </c>
    </row>
    <row r="153" spans="1:23" ht="18" customHeight="1" x14ac:dyDescent="0.2">
      <c r="A153" s="67" t="s">
        <v>256</v>
      </c>
      <c r="B153" s="304">
        <v>62</v>
      </c>
      <c r="C153" s="305">
        <v>66</v>
      </c>
      <c r="D153" s="306">
        <f t="shared" si="18"/>
        <v>128</v>
      </c>
      <c r="E153" s="304">
        <f t="shared" si="19"/>
        <v>16</v>
      </c>
      <c r="F153" s="307">
        <f t="shared" si="19"/>
        <v>28</v>
      </c>
      <c r="G153" s="308">
        <f t="shared" si="20"/>
        <v>44</v>
      </c>
      <c r="H153" s="309">
        <v>10</v>
      </c>
      <c r="I153" s="307">
        <v>22</v>
      </c>
      <c r="J153" s="308">
        <f t="shared" si="21"/>
        <v>32</v>
      </c>
      <c r="K153" s="309">
        <v>6</v>
      </c>
      <c r="L153" s="307">
        <v>6</v>
      </c>
      <c r="M153" s="310">
        <f t="shared" si="22"/>
        <v>12</v>
      </c>
      <c r="N153" s="304">
        <v>16</v>
      </c>
      <c r="O153" s="305">
        <v>13</v>
      </c>
      <c r="P153" s="306">
        <f t="shared" si="23"/>
        <v>29</v>
      </c>
      <c r="Q153" s="304">
        <v>1</v>
      </c>
      <c r="R153" s="305">
        <v>1</v>
      </c>
      <c r="S153" s="306">
        <f t="shared" si="24"/>
        <v>2</v>
      </c>
      <c r="T153" s="304">
        <v>0</v>
      </c>
      <c r="U153" s="305">
        <v>1</v>
      </c>
      <c r="V153" s="306">
        <f t="shared" si="25"/>
        <v>1</v>
      </c>
      <c r="W153" s="311">
        <f t="shared" si="26"/>
        <v>204</v>
      </c>
    </row>
    <row r="154" spans="1:23" ht="18" customHeight="1" x14ac:dyDescent="0.2">
      <c r="A154" s="67" t="s">
        <v>257</v>
      </c>
      <c r="B154" s="304">
        <v>209</v>
      </c>
      <c r="C154" s="305">
        <v>267</v>
      </c>
      <c r="D154" s="306">
        <f t="shared" si="18"/>
        <v>476</v>
      </c>
      <c r="E154" s="304">
        <f t="shared" si="19"/>
        <v>128</v>
      </c>
      <c r="F154" s="307">
        <f t="shared" si="19"/>
        <v>80</v>
      </c>
      <c r="G154" s="308">
        <f t="shared" si="20"/>
        <v>208</v>
      </c>
      <c r="H154" s="309">
        <v>69</v>
      </c>
      <c r="I154" s="307">
        <v>52</v>
      </c>
      <c r="J154" s="308">
        <f t="shared" si="21"/>
        <v>121</v>
      </c>
      <c r="K154" s="309">
        <v>59</v>
      </c>
      <c r="L154" s="307">
        <v>28</v>
      </c>
      <c r="M154" s="310">
        <f t="shared" si="22"/>
        <v>87</v>
      </c>
      <c r="N154" s="304">
        <v>34</v>
      </c>
      <c r="O154" s="305">
        <v>34</v>
      </c>
      <c r="P154" s="306">
        <f t="shared" si="23"/>
        <v>68</v>
      </c>
      <c r="Q154" s="304">
        <v>8</v>
      </c>
      <c r="R154" s="305">
        <v>7</v>
      </c>
      <c r="S154" s="306">
        <f t="shared" si="24"/>
        <v>15</v>
      </c>
      <c r="T154" s="304">
        <v>3</v>
      </c>
      <c r="U154" s="305">
        <v>1</v>
      </c>
      <c r="V154" s="306">
        <f t="shared" si="25"/>
        <v>4</v>
      </c>
      <c r="W154" s="311">
        <f t="shared" si="26"/>
        <v>771</v>
      </c>
    </row>
    <row r="155" spans="1:23" ht="18" customHeight="1" x14ac:dyDescent="0.2">
      <c r="A155" s="67" t="s">
        <v>258</v>
      </c>
      <c r="B155" s="304">
        <v>10</v>
      </c>
      <c r="C155" s="305">
        <v>9</v>
      </c>
      <c r="D155" s="306">
        <f t="shared" si="18"/>
        <v>19</v>
      </c>
      <c r="E155" s="304">
        <f t="shared" si="19"/>
        <v>4</v>
      </c>
      <c r="F155" s="307">
        <f t="shared" si="19"/>
        <v>9</v>
      </c>
      <c r="G155" s="308">
        <f t="shared" si="20"/>
        <v>13</v>
      </c>
      <c r="H155" s="309">
        <v>1</v>
      </c>
      <c r="I155" s="307">
        <v>5</v>
      </c>
      <c r="J155" s="308">
        <f t="shared" si="21"/>
        <v>6</v>
      </c>
      <c r="K155" s="309">
        <v>3</v>
      </c>
      <c r="L155" s="307">
        <v>4</v>
      </c>
      <c r="M155" s="310">
        <f t="shared" si="22"/>
        <v>7</v>
      </c>
      <c r="N155" s="304">
        <v>0</v>
      </c>
      <c r="O155" s="305">
        <v>2</v>
      </c>
      <c r="P155" s="306">
        <f t="shared" si="23"/>
        <v>2</v>
      </c>
      <c r="Q155" s="304">
        <v>0</v>
      </c>
      <c r="R155" s="305">
        <v>0</v>
      </c>
      <c r="S155" s="306">
        <f t="shared" si="24"/>
        <v>0</v>
      </c>
      <c r="T155" s="304">
        <v>0</v>
      </c>
      <c r="U155" s="305">
        <v>0</v>
      </c>
      <c r="V155" s="306">
        <f t="shared" si="25"/>
        <v>0</v>
      </c>
      <c r="W155" s="311">
        <f t="shared" si="26"/>
        <v>34</v>
      </c>
    </row>
    <row r="156" spans="1:23" ht="18" customHeight="1" x14ac:dyDescent="0.2">
      <c r="A156" s="67" t="s">
        <v>259</v>
      </c>
      <c r="B156" s="304">
        <v>80</v>
      </c>
      <c r="C156" s="305">
        <v>85</v>
      </c>
      <c r="D156" s="306">
        <f t="shared" si="18"/>
        <v>165</v>
      </c>
      <c r="E156" s="304">
        <f t="shared" si="19"/>
        <v>53</v>
      </c>
      <c r="F156" s="307">
        <f t="shared" si="19"/>
        <v>43</v>
      </c>
      <c r="G156" s="308">
        <f t="shared" si="20"/>
        <v>96</v>
      </c>
      <c r="H156" s="309">
        <v>22</v>
      </c>
      <c r="I156" s="307">
        <v>17</v>
      </c>
      <c r="J156" s="308">
        <f t="shared" si="21"/>
        <v>39</v>
      </c>
      <c r="K156" s="309">
        <v>31</v>
      </c>
      <c r="L156" s="307">
        <v>26</v>
      </c>
      <c r="M156" s="310">
        <f t="shared" si="22"/>
        <v>57</v>
      </c>
      <c r="N156" s="304">
        <v>17</v>
      </c>
      <c r="O156" s="305">
        <v>20</v>
      </c>
      <c r="P156" s="306">
        <f t="shared" si="23"/>
        <v>37</v>
      </c>
      <c r="Q156" s="304">
        <v>4</v>
      </c>
      <c r="R156" s="305">
        <v>5</v>
      </c>
      <c r="S156" s="306">
        <f t="shared" si="24"/>
        <v>9</v>
      </c>
      <c r="T156" s="304">
        <v>4</v>
      </c>
      <c r="U156" s="305">
        <v>8</v>
      </c>
      <c r="V156" s="306">
        <f t="shared" si="25"/>
        <v>12</v>
      </c>
      <c r="W156" s="311">
        <f t="shared" si="26"/>
        <v>319</v>
      </c>
    </row>
    <row r="157" spans="1:23" ht="18" customHeight="1" x14ac:dyDescent="0.2">
      <c r="A157" s="67" t="s">
        <v>260</v>
      </c>
      <c r="B157" s="304">
        <v>485</v>
      </c>
      <c r="C157" s="305">
        <v>485</v>
      </c>
      <c r="D157" s="306">
        <f t="shared" si="18"/>
        <v>970</v>
      </c>
      <c r="E157" s="304">
        <f t="shared" si="19"/>
        <v>233</v>
      </c>
      <c r="F157" s="307">
        <f t="shared" si="19"/>
        <v>277</v>
      </c>
      <c r="G157" s="308">
        <f t="shared" si="20"/>
        <v>510</v>
      </c>
      <c r="H157" s="309">
        <v>170</v>
      </c>
      <c r="I157" s="307">
        <v>219</v>
      </c>
      <c r="J157" s="308">
        <f t="shared" si="21"/>
        <v>389</v>
      </c>
      <c r="K157" s="309">
        <v>63</v>
      </c>
      <c r="L157" s="307">
        <v>58</v>
      </c>
      <c r="M157" s="310">
        <f t="shared" si="22"/>
        <v>121</v>
      </c>
      <c r="N157" s="304">
        <v>112</v>
      </c>
      <c r="O157" s="305">
        <v>126</v>
      </c>
      <c r="P157" s="306">
        <f t="shared" si="23"/>
        <v>238</v>
      </c>
      <c r="Q157" s="304">
        <v>6</v>
      </c>
      <c r="R157" s="305">
        <v>4</v>
      </c>
      <c r="S157" s="306">
        <f t="shared" si="24"/>
        <v>10</v>
      </c>
      <c r="T157" s="304">
        <v>4</v>
      </c>
      <c r="U157" s="305">
        <v>3</v>
      </c>
      <c r="V157" s="306">
        <f t="shared" si="25"/>
        <v>7</v>
      </c>
      <c r="W157" s="311">
        <f t="shared" si="26"/>
        <v>1735</v>
      </c>
    </row>
    <row r="158" spans="1:23" ht="18" customHeight="1" x14ac:dyDescent="0.2">
      <c r="A158" s="67" t="s">
        <v>261</v>
      </c>
      <c r="B158" s="304">
        <v>31</v>
      </c>
      <c r="C158" s="305">
        <v>33</v>
      </c>
      <c r="D158" s="306">
        <f t="shared" si="18"/>
        <v>64</v>
      </c>
      <c r="E158" s="304">
        <f t="shared" si="19"/>
        <v>6</v>
      </c>
      <c r="F158" s="307">
        <f t="shared" si="19"/>
        <v>11</v>
      </c>
      <c r="G158" s="308">
        <f t="shared" si="20"/>
        <v>17</v>
      </c>
      <c r="H158" s="309">
        <v>2</v>
      </c>
      <c r="I158" s="307">
        <v>8</v>
      </c>
      <c r="J158" s="308">
        <f t="shared" si="21"/>
        <v>10</v>
      </c>
      <c r="K158" s="309">
        <v>4</v>
      </c>
      <c r="L158" s="307">
        <v>3</v>
      </c>
      <c r="M158" s="310">
        <f t="shared" si="22"/>
        <v>7</v>
      </c>
      <c r="N158" s="304">
        <v>6</v>
      </c>
      <c r="O158" s="305">
        <v>10</v>
      </c>
      <c r="P158" s="306">
        <f t="shared" si="23"/>
        <v>16</v>
      </c>
      <c r="Q158" s="304">
        <v>1</v>
      </c>
      <c r="R158" s="305">
        <v>1</v>
      </c>
      <c r="S158" s="306">
        <f t="shared" si="24"/>
        <v>2</v>
      </c>
      <c r="T158" s="304">
        <v>0</v>
      </c>
      <c r="U158" s="305">
        <v>0</v>
      </c>
      <c r="V158" s="306">
        <f t="shared" si="25"/>
        <v>0</v>
      </c>
      <c r="W158" s="311">
        <f t="shared" si="26"/>
        <v>99</v>
      </c>
    </row>
    <row r="159" spans="1:23" ht="18" customHeight="1" x14ac:dyDescent="0.2">
      <c r="A159" s="67" t="s">
        <v>262</v>
      </c>
      <c r="B159" s="304">
        <v>26</v>
      </c>
      <c r="C159" s="305">
        <v>20</v>
      </c>
      <c r="D159" s="306">
        <f t="shared" si="18"/>
        <v>46</v>
      </c>
      <c r="E159" s="304">
        <f t="shared" si="19"/>
        <v>8</v>
      </c>
      <c r="F159" s="307">
        <f t="shared" si="19"/>
        <v>4</v>
      </c>
      <c r="G159" s="308">
        <f t="shared" si="20"/>
        <v>12</v>
      </c>
      <c r="H159" s="309">
        <v>4</v>
      </c>
      <c r="I159" s="307">
        <v>2</v>
      </c>
      <c r="J159" s="308">
        <f t="shared" si="21"/>
        <v>6</v>
      </c>
      <c r="K159" s="309">
        <v>4</v>
      </c>
      <c r="L159" s="307">
        <v>2</v>
      </c>
      <c r="M159" s="310">
        <f t="shared" si="22"/>
        <v>6</v>
      </c>
      <c r="N159" s="304">
        <v>1</v>
      </c>
      <c r="O159" s="305">
        <v>2</v>
      </c>
      <c r="P159" s="306">
        <f t="shared" si="23"/>
        <v>3</v>
      </c>
      <c r="Q159" s="304">
        <v>0</v>
      </c>
      <c r="R159" s="305">
        <v>0</v>
      </c>
      <c r="S159" s="306">
        <f t="shared" si="24"/>
        <v>0</v>
      </c>
      <c r="T159" s="304">
        <v>3</v>
      </c>
      <c r="U159" s="305">
        <v>0</v>
      </c>
      <c r="V159" s="306">
        <f t="shared" si="25"/>
        <v>3</v>
      </c>
      <c r="W159" s="311">
        <f t="shared" si="26"/>
        <v>64</v>
      </c>
    </row>
    <row r="160" spans="1:23" ht="18" customHeight="1" x14ac:dyDescent="0.2">
      <c r="A160" s="67" t="s">
        <v>263</v>
      </c>
      <c r="B160" s="304">
        <v>18</v>
      </c>
      <c r="C160" s="305">
        <v>18</v>
      </c>
      <c r="D160" s="306">
        <f t="shared" si="18"/>
        <v>36</v>
      </c>
      <c r="E160" s="304">
        <f t="shared" si="19"/>
        <v>6</v>
      </c>
      <c r="F160" s="307">
        <f t="shared" si="19"/>
        <v>5</v>
      </c>
      <c r="G160" s="308">
        <f t="shared" si="20"/>
        <v>11</v>
      </c>
      <c r="H160" s="309">
        <v>4</v>
      </c>
      <c r="I160" s="307">
        <v>4</v>
      </c>
      <c r="J160" s="308">
        <f t="shared" si="21"/>
        <v>8</v>
      </c>
      <c r="K160" s="309">
        <v>2</v>
      </c>
      <c r="L160" s="307">
        <v>1</v>
      </c>
      <c r="M160" s="310">
        <f t="shared" si="22"/>
        <v>3</v>
      </c>
      <c r="N160" s="304">
        <v>1</v>
      </c>
      <c r="O160" s="305">
        <v>2</v>
      </c>
      <c r="P160" s="306">
        <f t="shared" si="23"/>
        <v>3</v>
      </c>
      <c r="Q160" s="304">
        <v>0</v>
      </c>
      <c r="R160" s="305">
        <v>0</v>
      </c>
      <c r="S160" s="306">
        <f t="shared" si="24"/>
        <v>0</v>
      </c>
      <c r="T160" s="304">
        <v>0</v>
      </c>
      <c r="U160" s="305">
        <v>0</v>
      </c>
      <c r="V160" s="306">
        <f t="shared" si="25"/>
        <v>0</v>
      </c>
      <c r="W160" s="311">
        <f t="shared" si="26"/>
        <v>50</v>
      </c>
    </row>
    <row r="161" spans="1:23" ht="18" customHeight="1" x14ac:dyDescent="0.2">
      <c r="A161" s="67" t="s">
        <v>264</v>
      </c>
      <c r="B161" s="304">
        <v>19</v>
      </c>
      <c r="C161" s="305">
        <v>10</v>
      </c>
      <c r="D161" s="306">
        <f t="shared" si="18"/>
        <v>29</v>
      </c>
      <c r="E161" s="304">
        <f t="shared" si="19"/>
        <v>1</v>
      </c>
      <c r="F161" s="307">
        <f t="shared" si="19"/>
        <v>5</v>
      </c>
      <c r="G161" s="308">
        <f t="shared" si="20"/>
        <v>6</v>
      </c>
      <c r="H161" s="309">
        <v>0</v>
      </c>
      <c r="I161" s="307">
        <v>5</v>
      </c>
      <c r="J161" s="308">
        <f t="shared" si="21"/>
        <v>5</v>
      </c>
      <c r="K161" s="309">
        <v>1</v>
      </c>
      <c r="L161" s="307">
        <v>0</v>
      </c>
      <c r="M161" s="310">
        <f t="shared" si="22"/>
        <v>1</v>
      </c>
      <c r="N161" s="304">
        <v>5</v>
      </c>
      <c r="O161" s="305">
        <v>2</v>
      </c>
      <c r="P161" s="306">
        <f t="shared" si="23"/>
        <v>7</v>
      </c>
      <c r="Q161" s="304">
        <v>0</v>
      </c>
      <c r="R161" s="305">
        <v>0</v>
      </c>
      <c r="S161" s="306">
        <f t="shared" si="24"/>
        <v>0</v>
      </c>
      <c r="T161" s="304">
        <v>0</v>
      </c>
      <c r="U161" s="305">
        <v>0</v>
      </c>
      <c r="V161" s="306">
        <f t="shared" si="25"/>
        <v>0</v>
      </c>
      <c r="W161" s="311">
        <f t="shared" si="26"/>
        <v>42</v>
      </c>
    </row>
    <row r="162" spans="1:23" ht="18" customHeight="1" x14ac:dyDescent="0.2">
      <c r="A162" s="67" t="s">
        <v>265</v>
      </c>
      <c r="B162" s="304">
        <v>17</v>
      </c>
      <c r="C162" s="305">
        <v>11</v>
      </c>
      <c r="D162" s="306">
        <f t="shared" si="18"/>
        <v>28</v>
      </c>
      <c r="E162" s="304">
        <f t="shared" si="19"/>
        <v>4</v>
      </c>
      <c r="F162" s="307">
        <f t="shared" si="19"/>
        <v>6</v>
      </c>
      <c r="G162" s="308">
        <f t="shared" si="20"/>
        <v>10</v>
      </c>
      <c r="H162" s="309">
        <v>4</v>
      </c>
      <c r="I162" s="307">
        <v>1</v>
      </c>
      <c r="J162" s="308">
        <f t="shared" si="21"/>
        <v>5</v>
      </c>
      <c r="K162" s="309">
        <v>0</v>
      </c>
      <c r="L162" s="307">
        <v>5</v>
      </c>
      <c r="M162" s="310">
        <f t="shared" si="22"/>
        <v>5</v>
      </c>
      <c r="N162" s="304">
        <v>2</v>
      </c>
      <c r="O162" s="305">
        <v>2</v>
      </c>
      <c r="P162" s="306">
        <f t="shared" si="23"/>
        <v>4</v>
      </c>
      <c r="Q162" s="304">
        <v>0</v>
      </c>
      <c r="R162" s="305">
        <v>0</v>
      </c>
      <c r="S162" s="306">
        <f t="shared" si="24"/>
        <v>0</v>
      </c>
      <c r="T162" s="304">
        <v>1</v>
      </c>
      <c r="U162" s="305">
        <v>0</v>
      </c>
      <c r="V162" s="306">
        <f t="shared" si="25"/>
        <v>1</v>
      </c>
      <c r="W162" s="311">
        <f t="shared" si="26"/>
        <v>43</v>
      </c>
    </row>
    <row r="163" spans="1:23" ht="18" customHeight="1" x14ac:dyDescent="0.2">
      <c r="A163" s="67" t="s">
        <v>266</v>
      </c>
      <c r="B163" s="304">
        <v>179</v>
      </c>
      <c r="C163" s="305">
        <v>136</v>
      </c>
      <c r="D163" s="306">
        <f t="shared" si="18"/>
        <v>315</v>
      </c>
      <c r="E163" s="304">
        <f t="shared" si="19"/>
        <v>72</v>
      </c>
      <c r="F163" s="307">
        <f t="shared" si="19"/>
        <v>33</v>
      </c>
      <c r="G163" s="308">
        <f t="shared" si="20"/>
        <v>105</v>
      </c>
      <c r="H163" s="309">
        <v>45</v>
      </c>
      <c r="I163" s="307">
        <v>20</v>
      </c>
      <c r="J163" s="308">
        <f t="shared" si="21"/>
        <v>65</v>
      </c>
      <c r="K163" s="309">
        <v>27</v>
      </c>
      <c r="L163" s="307">
        <v>13</v>
      </c>
      <c r="M163" s="310">
        <f t="shared" si="22"/>
        <v>40</v>
      </c>
      <c r="N163" s="304">
        <v>36</v>
      </c>
      <c r="O163" s="305">
        <v>26</v>
      </c>
      <c r="P163" s="306">
        <f t="shared" si="23"/>
        <v>62</v>
      </c>
      <c r="Q163" s="304">
        <v>3</v>
      </c>
      <c r="R163" s="305">
        <v>8</v>
      </c>
      <c r="S163" s="306">
        <f t="shared" si="24"/>
        <v>11</v>
      </c>
      <c r="T163" s="304">
        <v>1</v>
      </c>
      <c r="U163" s="305">
        <v>2</v>
      </c>
      <c r="V163" s="306">
        <f t="shared" si="25"/>
        <v>3</v>
      </c>
      <c r="W163" s="311">
        <f t="shared" si="26"/>
        <v>496</v>
      </c>
    </row>
    <row r="164" spans="1:23" ht="18" customHeight="1" x14ac:dyDescent="0.2">
      <c r="A164" s="67" t="s">
        <v>267</v>
      </c>
      <c r="B164" s="304">
        <v>859</v>
      </c>
      <c r="C164" s="305">
        <v>750</v>
      </c>
      <c r="D164" s="306">
        <f t="shared" si="18"/>
        <v>1609</v>
      </c>
      <c r="E164" s="304">
        <f t="shared" si="19"/>
        <v>525</v>
      </c>
      <c r="F164" s="307">
        <f t="shared" si="19"/>
        <v>375</v>
      </c>
      <c r="G164" s="308">
        <f t="shared" si="20"/>
        <v>900</v>
      </c>
      <c r="H164" s="309">
        <v>329</v>
      </c>
      <c r="I164" s="307">
        <v>250</v>
      </c>
      <c r="J164" s="308">
        <f t="shared" si="21"/>
        <v>579</v>
      </c>
      <c r="K164" s="309">
        <v>196</v>
      </c>
      <c r="L164" s="307">
        <v>125</v>
      </c>
      <c r="M164" s="310">
        <f t="shared" si="22"/>
        <v>321</v>
      </c>
      <c r="N164" s="304">
        <v>182</v>
      </c>
      <c r="O164" s="305">
        <v>192</v>
      </c>
      <c r="P164" s="306">
        <f t="shared" si="23"/>
        <v>374</v>
      </c>
      <c r="Q164" s="304">
        <v>35</v>
      </c>
      <c r="R164" s="305">
        <v>16</v>
      </c>
      <c r="S164" s="306">
        <f t="shared" si="24"/>
        <v>51</v>
      </c>
      <c r="T164" s="304">
        <v>17</v>
      </c>
      <c r="U164" s="305">
        <v>12</v>
      </c>
      <c r="V164" s="306">
        <f t="shared" si="25"/>
        <v>29</v>
      </c>
      <c r="W164" s="311">
        <f t="shared" si="26"/>
        <v>2963</v>
      </c>
    </row>
    <row r="165" spans="1:23" ht="18" customHeight="1" x14ac:dyDescent="0.2">
      <c r="A165" s="67" t="s">
        <v>268</v>
      </c>
      <c r="B165" s="304">
        <v>36</v>
      </c>
      <c r="C165" s="305">
        <v>37</v>
      </c>
      <c r="D165" s="306">
        <f t="shared" si="18"/>
        <v>73</v>
      </c>
      <c r="E165" s="304">
        <f t="shared" si="19"/>
        <v>24</v>
      </c>
      <c r="F165" s="307">
        <f t="shared" si="19"/>
        <v>15</v>
      </c>
      <c r="G165" s="308">
        <f t="shared" si="20"/>
        <v>39</v>
      </c>
      <c r="H165" s="309">
        <v>15</v>
      </c>
      <c r="I165" s="307">
        <v>13</v>
      </c>
      <c r="J165" s="308">
        <f t="shared" si="21"/>
        <v>28</v>
      </c>
      <c r="K165" s="309">
        <v>9</v>
      </c>
      <c r="L165" s="307">
        <v>2</v>
      </c>
      <c r="M165" s="310">
        <f t="shared" si="22"/>
        <v>11</v>
      </c>
      <c r="N165" s="304">
        <v>10</v>
      </c>
      <c r="O165" s="305">
        <v>8</v>
      </c>
      <c r="P165" s="306">
        <f t="shared" si="23"/>
        <v>18</v>
      </c>
      <c r="Q165" s="304">
        <v>0</v>
      </c>
      <c r="R165" s="305">
        <v>1</v>
      </c>
      <c r="S165" s="306">
        <f t="shared" si="24"/>
        <v>1</v>
      </c>
      <c r="T165" s="304">
        <v>0</v>
      </c>
      <c r="U165" s="305">
        <v>0</v>
      </c>
      <c r="V165" s="306">
        <f t="shared" si="25"/>
        <v>0</v>
      </c>
      <c r="W165" s="311">
        <f t="shared" si="26"/>
        <v>131</v>
      </c>
    </row>
    <row r="166" spans="1:23" ht="18" customHeight="1" x14ac:dyDescent="0.2">
      <c r="A166" s="67" t="s">
        <v>269</v>
      </c>
      <c r="B166" s="304">
        <v>9</v>
      </c>
      <c r="C166" s="305">
        <v>6</v>
      </c>
      <c r="D166" s="306">
        <f t="shared" si="18"/>
        <v>15</v>
      </c>
      <c r="E166" s="304">
        <f t="shared" si="19"/>
        <v>4</v>
      </c>
      <c r="F166" s="307">
        <f t="shared" si="19"/>
        <v>2</v>
      </c>
      <c r="G166" s="308">
        <f t="shared" si="20"/>
        <v>6</v>
      </c>
      <c r="H166" s="309">
        <v>2</v>
      </c>
      <c r="I166" s="307">
        <v>1</v>
      </c>
      <c r="J166" s="308">
        <f t="shared" si="21"/>
        <v>3</v>
      </c>
      <c r="K166" s="309">
        <v>2</v>
      </c>
      <c r="L166" s="307">
        <v>1</v>
      </c>
      <c r="M166" s="310">
        <f t="shared" si="22"/>
        <v>3</v>
      </c>
      <c r="N166" s="304">
        <v>0</v>
      </c>
      <c r="O166" s="305">
        <v>2</v>
      </c>
      <c r="P166" s="306">
        <f t="shared" si="23"/>
        <v>2</v>
      </c>
      <c r="Q166" s="304">
        <v>0</v>
      </c>
      <c r="R166" s="305">
        <v>0</v>
      </c>
      <c r="S166" s="306">
        <f t="shared" si="24"/>
        <v>0</v>
      </c>
      <c r="T166" s="304">
        <v>0</v>
      </c>
      <c r="U166" s="305">
        <v>0</v>
      </c>
      <c r="V166" s="306">
        <f t="shared" si="25"/>
        <v>0</v>
      </c>
      <c r="W166" s="311">
        <f t="shared" si="26"/>
        <v>23</v>
      </c>
    </row>
    <row r="167" spans="1:23" ht="18" customHeight="1" x14ac:dyDescent="0.2">
      <c r="A167" s="67" t="s">
        <v>270</v>
      </c>
      <c r="B167" s="304">
        <v>65</v>
      </c>
      <c r="C167" s="305">
        <v>51</v>
      </c>
      <c r="D167" s="306">
        <f t="shared" si="18"/>
        <v>116</v>
      </c>
      <c r="E167" s="304">
        <f t="shared" si="19"/>
        <v>26</v>
      </c>
      <c r="F167" s="307">
        <f t="shared" si="19"/>
        <v>29</v>
      </c>
      <c r="G167" s="308">
        <f t="shared" si="20"/>
        <v>55</v>
      </c>
      <c r="H167" s="309">
        <v>16</v>
      </c>
      <c r="I167" s="307">
        <v>23</v>
      </c>
      <c r="J167" s="308">
        <f t="shared" si="21"/>
        <v>39</v>
      </c>
      <c r="K167" s="309">
        <v>10</v>
      </c>
      <c r="L167" s="307">
        <v>6</v>
      </c>
      <c r="M167" s="310">
        <f t="shared" si="22"/>
        <v>16</v>
      </c>
      <c r="N167" s="304">
        <v>11</v>
      </c>
      <c r="O167" s="305">
        <v>15</v>
      </c>
      <c r="P167" s="306">
        <f t="shared" si="23"/>
        <v>26</v>
      </c>
      <c r="Q167" s="304">
        <v>1</v>
      </c>
      <c r="R167" s="305">
        <v>0</v>
      </c>
      <c r="S167" s="306">
        <f t="shared" si="24"/>
        <v>1</v>
      </c>
      <c r="T167" s="304">
        <v>0</v>
      </c>
      <c r="U167" s="305">
        <v>0</v>
      </c>
      <c r="V167" s="306">
        <f t="shared" si="25"/>
        <v>0</v>
      </c>
      <c r="W167" s="311">
        <f t="shared" si="26"/>
        <v>198</v>
      </c>
    </row>
    <row r="168" spans="1:23" ht="18" customHeight="1" x14ac:dyDescent="0.2">
      <c r="A168" s="67" t="s">
        <v>271</v>
      </c>
      <c r="B168" s="304">
        <v>34</v>
      </c>
      <c r="C168" s="305">
        <v>32</v>
      </c>
      <c r="D168" s="306">
        <f t="shared" si="18"/>
        <v>66</v>
      </c>
      <c r="E168" s="304">
        <f t="shared" si="19"/>
        <v>23</v>
      </c>
      <c r="F168" s="307">
        <f t="shared" si="19"/>
        <v>12</v>
      </c>
      <c r="G168" s="308">
        <f t="shared" si="20"/>
        <v>35</v>
      </c>
      <c r="H168" s="309">
        <v>9</v>
      </c>
      <c r="I168" s="307">
        <v>10</v>
      </c>
      <c r="J168" s="308">
        <f t="shared" si="21"/>
        <v>19</v>
      </c>
      <c r="K168" s="309">
        <v>14</v>
      </c>
      <c r="L168" s="307">
        <v>2</v>
      </c>
      <c r="M168" s="310">
        <f t="shared" si="22"/>
        <v>16</v>
      </c>
      <c r="N168" s="304">
        <v>5</v>
      </c>
      <c r="O168" s="305">
        <v>9</v>
      </c>
      <c r="P168" s="306">
        <f t="shared" si="23"/>
        <v>14</v>
      </c>
      <c r="Q168" s="304">
        <v>1</v>
      </c>
      <c r="R168" s="305">
        <v>1</v>
      </c>
      <c r="S168" s="306">
        <f t="shared" si="24"/>
        <v>2</v>
      </c>
      <c r="T168" s="304">
        <v>0</v>
      </c>
      <c r="U168" s="305">
        <v>0</v>
      </c>
      <c r="V168" s="306">
        <f t="shared" si="25"/>
        <v>0</v>
      </c>
      <c r="W168" s="311">
        <f t="shared" si="26"/>
        <v>117</v>
      </c>
    </row>
    <row r="169" spans="1:23" ht="18" customHeight="1" x14ac:dyDescent="0.2">
      <c r="A169" s="67" t="s">
        <v>272</v>
      </c>
      <c r="B169" s="304">
        <v>6</v>
      </c>
      <c r="C169" s="305">
        <v>6</v>
      </c>
      <c r="D169" s="306">
        <f t="shared" si="18"/>
        <v>12</v>
      </c>
      <c r="E169" s="304">
        <f t="shared" si="19"/>
        <v>1</v>
      </c>
      <c r="F169" s="307">
        <f t="shared" si="19"/>
        <v>3</v>
      </c>
      <c r="G169" s="308">
        <f t="shared" si="20"/>
        <v>4</v>
      </c>
      <c r="H169" s="309">
        <v>1</v>
      </c>
      <c r="I169" s="307">
        <v>1</v>
      </c>
      <c r="J169" s="308">
        <f t="shared" si="21"/>
        <v>2</v>
      </c>
      <c r="K169" s="309">
        <v>0</v>
      </c>
      <c r="L169" s="307">
        <v>2</v>
      </c>
      <c r="M169" s="310">
        <f t="shared" si="22"/>
        <v>2</v>
      </c>
      <c r="N169" s="304">
        <v>2</v>
      </c>
      <c r="O169" s="305">
        <v>2</v>
      </c>
      <c r="P169" s="306">
        <f t="shared" si="23"/>
        <v>4</v>
      </c>
      <c r="Q169" s="304">
        <v>0</v>
      </c>
      <c r="R169" s="305">
        <v>0</v>
      </c>
      <c r="S169" s="306">
        <f t="shared" si="24"/>
        <v>0</v>
      </c>
      <c r="T169" s="304">
        <v>0</v>
      </c>
      <c r="U169" s="305">
        <v>0</v>
      </c>
      <c r="V169" s="306">
        <f t="shared" si="25"/>
        <v>0</v>
      </c>
      <c r="W169" s="311">
        <f t="shared" si="26"/>
        <v>20</v>
      </c>
    </row>
    <row r="170" spans="1:23" ht="18" customHeight="1" x14ac:dyDescent="0.2">
      <c r="A170" s="67" t="s">
        <v>273</v>
      </c>
      <c r="B170" s="304">
        <v>143</v>
      </c>
      <c r="C170" s="305">
        <v>98</v>
      </c>
      <c r="D170" s="306">
        <f t="shared" si="18"/>
        <v>241</v>
      </c>
      <c r="E170" s="304">
        <f t="shared" si="19"/>
        <v>63</v>
      </c>
      <c r="F170" s="307">
        <f t="shared" si="19"/>
        <v>42</v>
      </c>
      <c r="G170" s="308">
        <f t="shared" si="20"/>
        <v>105</v>
      </c>
      <c r="H170" s="309">
        <v>41</v>
      </c>
      <c r="I170" s="307">
        <v>26</v>
      </c>
      <c r="J170" s="308">
        <f t="shared" si="21"/>
        <v>67</v>
      </c>
      <c r="K170" s="309">
        <v>22</v>
      </c>
      <c r="L170" s="307">
        <v>16</v>
      </c>
      <c r="M170" s="310">
        <f t="shared" si="22"/>
        <v>38</v>
      </c>
      <c r="N170" s="304">
        <v>24</v>
      </c>
      <c r="O170" s="305">
        <v>25</v>
      </c>
      <c r="P170" s="306">
        <f t="shared" si="23"/>
        <v>49</v>
      </c>
      <c r="Q170" s="304">
        <v>18</v>
      </c>
      <c r="R170" s="305">
        <v>5</v>
      </c>
      <c r="S170" s="306">
        <f t="shared" si="24"/>
        <v>23</v>
      </c>
      <c r="T170" s="304">
        <v>5</v>
      </c>
      <c r="U170" s="305">
        <v>4</v>
      </c>
      <c r="V170" s="306">
        <f t="shared" si="25"/>
        <v>9</v>
      </c>
      <c r="W170" s="311">
        <f t="shared" si="26"/>
        <v>427</v>
      </c>
    </row>
    <row r="171" spans="1:23" ht="18" customHeight="1" x14ac:dyDescent="0.2">
      <c r="A171" s="67" t="s">
        <v>274</v>
      </c>
      <c r="B171" s="304">
        <v>25</v>
      </c>
      <c r="C171" s="305">
        <v>11</v>
      </c>
      <c r="D171" s="306">
        <f t="shared" si="18"/>
        <v>36</v>
      </c>
      <c r="E171" s="304">
        <f t="shared" si="19"/>
        <v>11</v>
      </c>
      <c r="F171" s="307">
        <f t="shared" si="19"/>
        <v>12</v>
      </c>
      <c r="G171" s="308">
        <f t="shared" si="20"/>
        <v>23</v>
      </c>
      <c r="H171" s="309">
        <v>7</v>
      </c>
      <c r="I171" s="307">
        <v>9</v>
      </c>
      <c r="J171" s="308">
        <f t="shared" si="21"/>
        <v>16</v>
      </c>
      <c r="K171" s="309">
        <v>4</v>
      </c>
      <c r="L171" s="307">
        <v>3</v>
      </c>
      <c r="M171" s="310">
        <f t="shared" si="22"/>
        <v>7</v>
      </c>
      <c r="N171" s="304">
        <v>6</v>
      </c>
      <c r="O171" s="305">
        <v>2</v>
      </c>
      <c r="P171" s="306">
        <f t="shared" si="23"/>
        <v>8</v>
      </c>
      <c r="Q171" s="304">
        <v>0</v>
      </c>
      <c r="R171" s="305">
        <v>0</v>
      </c>
      <c r="S171" s="306">
        <f t="shared" si="24"/>
        <v>0</v>
      </c>
      <c r="T171" s="304">
        <v>0</v>
      </c>
      <c r="U171" s="305">
        <v>1</v>
      </c>
      <c r="V171" s="306">
        <f t="shared" si="25"/>
        <v>1</v>
      </c>
      <c r="W171" s="311">
        <f t="shared" si="26"/>
        <v>68</v>
      </c>
    </row>
    <row r="172" spans="1:23" ht="18" customHeight="1" x14ac:dyDescent="0.2">
      <c r="A172" s="67" t="s">
        <v>275</v>
      </c>
      <c r="B172" s="304">
        <v>22</v>
      </c>
      <c r="C172" s="305">
        <v>16</v>
      </c>
      <c r="D172" s="306">
        <f t="shared" si="18"/>
        <v>38</v>
      </c>
      <c r="E172" s="304">
        <f t="shared" si="19"/>
        <v>10</v>
      </c>
      <c r="F172" s="307">
        <f t="shared" si="19"/>
        <v>5</v>
      </c>
      <c r="G172" s="308">
        <f t="shared" si="20"/>
        <v>15</v>
      </c>
      <c r="H172" s="309">
        <v>7</v>
      </c>
      <c r="I172" s="307">
        <v>4</v>
      </c>
      <c r="J172" s="308">
        <f t="shared" si="21"/>
        <v>11</v>
      </c>
      <c r="K172" s="309">
        <v>3</v>
      </c>
      <c r="L172" s="307">
        <v>1</v>
      </c>
      <c r="M172" s="310">
        <f t="shared" si="22"/>
        <v>4</v>
      </c>
      <c r="N172" s="304">
        <v>3</v>
      </c>
      <c r="O172" s="305">
        <v>1</v>
      </c>
      <c r="P172" s="306">
        <f t="shared" si="23"/>
        <v>4</v>
      </c>
      <c r="Q172" s="304">
        <v>0</v>
      </c>
      <c r="R172" s="305">
        <v>0</v>
      </c>
      <c r="S172" s="306">
        <f t="shared" si="24"/>
        <v>0</v>
      </c>
      <c r="T172" s="304">
        <v>0</v>
      </c>
      <c r="U172" s="305">
        <v>0</v>
      </c>
      <c r="V172" s="306">
        <f t="shared" si="25"/>
        <v>0</v>
      </c>
      <c r="W172" s="311">
        <f t="shared" si="26"/>
        <v>57</v>
      </c>
    </row>
    <row r="173" spans="1:23" ht="18" customHeight="1" x14ac:dyDescent="0.2">
      <c r="A173" s="67" t="s">
        <v>276</v>
      </c>
      <c r="B173" s="304">
        <v>74</v>
      </c>
      <c r="C173" s="305">
        <v>57</v>
      </c>
      <c r="D173" s="306">
        <f t="shared" si="18"/>
        <v>131</v>
      </c>
      <c r="E173" s="304">
        <f t="shared" si="19"/>
        <v>33</v>
      </c>
      <c r="F173" s="307">
        <f t="shared" si="19"/>
        <v>17</v>
      </c>
      <c r="G173" s="308">
        <f t="shared" si="20"/>
        <v>50</v>
      </c>
      <c r="H173" s="309">
        <v>15</v>
      </c>
      <c r="I173" s="307">
        <v>8</v>
      </c>
      <c r="J173" s="308">
        <f t="shared" si="21"/>
        <v>23</v>
      </c>
      <c r="K173" s="309">
        <v>18</v>
      </c>
      <c r="L173" s="307">
        <v>9</v>
      </c>
      <c r="M173" s="310">
        <f t="shared" si="22"/>
        <v>27</v>
      </c>
      <c r="N173" s="304">
        <v>7</v>
      </c>
      <c r="O173" s="305">
        <v>5</v>
      </c>
      <c r="P173" s="306">
        <f t="shared" si="23"/>
        <v>12</v>
      </c>
      <c r="Q173" s="304">
        <v>1</v>
      </c>
      <c r="R173" s="305">
        <v>2</v>
      </c>
      <c r="S173" s="306">
        <f t="shared" si="24"/>
        <v>3</v>
      </c>
      <c r="T173" s="304">
        <v>0</v>
      </c>
      <c r="U173" s="305">
        <v>0</v>
      </c>
      <c r="V173" s="306">
        <f t="shared" si="25"/>
        <v>0</v>
      </c>
      <c r="W173" s="311">
        <f t="shared" si="26"/>
        <v>196</v>
      </c>
    </row>
    <row r="174" spans="1:23" ht="18" customHeight="1" x14ac:dyDescent="0.2">
      <c r="A174" s="67" t="s">
        <v>277</v>
      </c>
      <c r="B174" s="304">
        <v>99</v>
      </c>
      <c r="C174" s="305">
        <v>99</v>
      </c>
      <c r="D174" s="306">
        <f t="shared" si="18"/>
        <v>198</v>
      </c>
      <c r="E174" s="304">
        <f t="shared" si="19"/>
        <v>60</v>
      </c>
      <c r="F174" s="307">
        <f t="shared" si="19"/>
        <v>42</v>
      </c>
      <c r="G174" s="308">
        <f t="shared" si="20"/>
        <v>102</v>
      </c>
      <c r="H174" s="309">
        <v>40</v>
      </c>
      <c r="I174" s="307">
        <v>19</v>
      </c>
      <c r="J174" s="308">
        <f t="shared" si="21"/>
        <v>59</v>
      </c>
      <c r="K174" s="309">
        <v>20</v>
      </c>
      <c r="L174" s="307">
        <v>23</v>
      </c>
      <c r="M174" s="310">
        <f t="shared" si="22"/>
        <v>43</v>
      </c>
      <c r="N174" s="304">
        <v>19</v>
      </c>
      <c r="O174" s="305">
        <v>27</v>
      </c>
      <c r="P174" s="306">
        <f t="shared" si="23"/>
        <v>46</v>
      </c>
      <c r="Q174" s="304">
        <v>6</v>
      </c>
      <c r="R174" s="305">
        <v>7</v>
      </c>
      <c r="S174" s="306">
        <f t="shared" si="24"/>
        <v>13</v>
      </c>
      <c r="T174" s="304">
        <v>0</v>
      </c>
      <c r="U174" s="305">
        <v>1</v>
      </c>
      <c r="V174" s="306">
        <f t="shared" si="25"/>
        <v>1</v>
      </c>
      <c r="W174" s="311">
        <f t="shared" si="26"/>
        <v>360</v>
      </c>
    </row>
    <row r="175" spans="1:23" ht="18" customHeight="1" x14ac:dyDescent="0.2">
      <c r="A175" s="67" t="s">
        <v>278</v>
      </c>
      <c r="B175" s="304">
        <v>106</v>
      </c>
      <c r="C175" s="305">
        <v>87</v>
      </c>
      <c r="D175" s="306">
        <f t="shared" si="18"/>
        <v>193</v>
      </c>
      <c r="E175" s="304">
        <f t="shared" si="19"/>
        <v>56</v>
      </c>
      <c r="F175" s="307">
        <f t="shared" si="19"/>
        <v>43</v>
      </c>
      <c r="G175" s="308">
        <f t="shared" si="20"/>
        <v>99</v>
      </c>
      <c r="H175" s="309">
        <v>33</v>
      </c>
      <c r="I175" s="307">
        <v>27</v>
      </c>
      <c r="J175" s="308">
        <f t="shared" si="21"/>
        <v>60</v>
      </c>
      <c r="K175" s="309">
        <v>23</v>
      </c>
      <c r="L175" s="307">
        <v>16</v>
      </c>
      <c r="M175" s="310">
        <f t="shared" si="22"/>
        <v>39</v>
      </c>
      <c r="N175" s="304">
        <v>14</v>
      </c>
      <c r="O175" s="305">
        <v>17</v>
      </c>
      <c r="P175" s="306">
        <f t="shared" si="23"/>
        <v>31</v>
      </c>
      <c r="Q175" s="304">
        <v>3</v>
      </c>
      <c r="R175" s="305">
        <v>1</v>
      </c>
      <c r="S175" s="306">
        <f t="shared" si="24"/>
        <v>4</v>
      </c>
      <c r="T175" s="304">
        <v>4</v>
      </c>
      <c r="U175" s="305">
        <v>2</v>
      </c>
      <c r="V175" s="306">
        <f t="shared" si="25"/>
        <v>6</v>
      </c>
      <c r="W175" s="311">
        <f t="shared" si="26"/>
        <v>333</v>
      </c>
    </row>
    <row r="176" spans="1:23" ht="18" customHeight="1" x14ac:dyDescent="0.2">
      <c r="A176" s="67" t="s">
        <v>279</v>
      </c>
      <c r="B176" s="304">
        <v>7</v>
      </c>
      <c r="C176" s="305">
        <v>15</v>
      </c>
      <c r="D176" s="306">
        <f t="shared" si="18"/>
        <v>22</v>
      </c>
      <c r="E176" s="304">
        <f t="shared" si="19"/>
        <v>4</v>
      </c>
      <c r="F176" s="307">
        <f t="shared" si="19"/>
        <v>5</v>
      </c>
      <c r="G176" s="308">
        <f t="shared" si="20"/>
        <v>9</v>
      </c>
      <c r="H176" s="309">
        <v>1</v>
      </c>
      <c r="I176" s="307">
        <v>4</v>
      </c>
      <c r="J176" s="308">
        <f t="shared" si="21"/>
        <v>5</v>
      </c>
      <c r="K176" s="309">
        <v>3</v>
      </c>
      <c r="L176" s="307">
        <v>1</v>
      </c>
      <c r="M176" s="310">
        <f t="shared" si="22"/>
        <v>4</v>
      </c>
      <c r="N176" s="304">
        <v>3</v>
      </c>
      <c r="O176" s="305">
        <v>4</v>
      </c>
      <c r="P176" s="306">
        <f t="shared" si="23"/>
        <v>7</v>
      </c>
      <c r="Q176" s="304">
        <v>0</v>
      </c>
      <c r="R176" s="305">
        <v>0</v>
      </c>
      <c r="S176" s="306">
        <f t="shared" si="24"/>
        <v>0</v>
      </c>
      <c r="T176" s="304">
        <v>0</v>
      </c>
      <c r="U176" s="305">
        <v>0</v>
      </c>
      <c r="V176" s="306">
        <f t="shared" si="25"/>
        <v>0</v>
      </c>
      <c r="W176" s="311">
        <f t="shared" si="26"/>
        <v>38</v>
      </c>
    </row>
    <row r="177" spans="1:23" ht="18" customHeight="1" x14ac:dyDescent="0.2">
      <c r="A177" s="67" t="s">
        <v>280</v>
      </c>
      <c r="B177" s="304">
        <v>30</v>
      </c>
      <c r="C177" s="305">
        <v>28</v>
      </c>
      <c r="D177" s="306">
        <f t="shared" si="18"/>
        <v>58</v>
      </c>
      <c r="E177" s="304">
        <f t="shared" si="19"/>
        <v>23</v>
      </c>
      <c r="F177" s="307">
        <f t="shared" si="19"/>
        <v>13</v>
      </c>
      <c r="G177" s="308">
        <f t="shared" si="20"/>
        <v>36</v>
      </c>
      <c r="H177" s="309">
        <v>6</v>
      </c>
      <c r="I177" s="307">
        <v>12</v>
      </c>
      <c r="J177" s="308">
        <f t="shared" si="21"/>
        <v>18</v>
      </c>
      <c r="K177" s="309">
        <v>17</v>
      </c>
      <c r="L177" s="307">
        <v>1</v>
      </c>
      <c r="M177" s="310">
        <f t="shared" si="22"/>
        <v>18</v>
      </c>
      <c r="N177" s="304">
        <v>4</v>
      </c>
      <c r="O177" s="305">
        <v>11</v>
      </c>
      <c r="P177" s="306">
        <f t="shared" si="23"/>
        <v>15</v>
      </c>
      <c r="Q177" s="304">
        <v>1</v>
      </c>
      <c r="R177" s="305">
        <v>1</v>
      </c>
      <c r="S177" s="306">
        <f t="shared" si="24"/>
        <v>2</v>
      </c>
      <c r="T177" s="304">
        <v>0</v>
      </c>
      <c r="U177" s="305">
        <v>0</v>
      </c>
      <c r="V177" s="306">
        <f t="shared" si="25"/>
        <v>0</v>
      </c>
      <c r="W177" s="311">
        <f t="shared" si="26"/>
        <v>111</v>
      </c>
    </row>
    <row r="178" spans="1:23" ht="18" customHeight="1" x14ac:dyDescent="0.2">
      <c r="A178" s="67" t="s">
        <v>281</v>
      </c>
      <c r="B178" s="304">
        <v>14</v>
      </c>
      <c r="C178" s="305">
        <v>12</v>
      </c>
      <c r="D178" s="306">
        <f t="shared" si="18"/>
        <v>26</v>
      </c>
      <c r="E178" s="304">
        <f t="shared" si="19"/>
        <v>12</v>
      </c>
      <c r="F178" s="307">
        <f t="shared" si="19"/>
        <v>5</v>
      </c>
      <c r="G178" s="308">
        <f t="shared" si="20"/>
        <v>17</v>
      </c>
      <c r="H178" s="309">
        <v>11</v>
      </c>
      <c r="I178" s="307">
        <v>4</v>
      </c>
      <c r="J178" s="308">
        <f t="shared" si="21"/>
        <v>15</v>
      </c>
      <c r="K178" s="309">
        <v>1</v>
      </c>
      <c r="L178" s="307">
        <v>1</v>
      </c>
      <c r="M178" s="310">
        <f t="shared" si="22"/>
        <v>2</v>
      </c>
      <c r="N178" s="304">
        <v>2</v>
      </c>
      <c r="O178" s="305">
        <v>6</v>
      </c>
      <c r="P178" s="306">
        <f t="shared" si="23"/>
        <v>8</v>
      </c>
      <c r="Q178" s="304">
        <v>0</v>
      </c>
      <c r="R178" s="305">
        <v>1</v>
      </c>
      <c r="S178" s="306">
        <f t="shared" si="24"/>
        <v>1</v>
      </c>
      <c r="T178" s="304">
        <v>0</v>
      </c>
      <c r="U178" s="305">
        <v>0</v>
      </c>
      <c r="V178" s="306">
        <f t="shared" si="25"/>
        <v>0</v>
      </c>
      <c r="W178" s="311">
        <f t="shared" si="26"/>
        <v>52</v>
      </c>
    </row>
    <row r="179" spans="1:23" ht="18" customHeight="1" x14ac:dyDescent="0.2">
      <c r="A179" s="67" t="s">
        <v>282</v>
      </c>
      <c r="B179" s="304">
        <v>200</v>
      </c>
      <c r="C179" s="305">
        <v>188</v>
      </c>
      <c r="D179" s="306">
        <f t="shared" si="18"/>
        <v>388</v>
      </c>
      <c r="E179" s="304">
        <f t="shared" si="19"/>
        <v>68</v>
      </c>
      <c r="F179" s="307">
        <f t="shared" si="19"/>
        <v>67</v>
      </c>
      <c r="G179" s="308">
        <f t="shared" si="20"/>
        <v>135</v>
      </c>
      <c r="H179" s="309">
        <v>41</v>
      </c>
      <c r="I179" s="307">
        <v>43</v>
      </c>
      <c r="J179" s="308">
        <f t="shared" si="21"/>
        <v>84</v>
      </c>
      <c r="K179" s="309">
        <v>27</v>
      </c>
      <c r="L179" s="307">
        <v>24</v>
      </c>
      <c r="M179" s="310">
        <f t="shared" si="22"/>
        <v>51</v>
      </c>
      <c r="N179" s="304">
        <v>35</v>
      </c>
      <c r="O179" s="305">
        <v>37</v>
      </c>
      <c r="P179" s="306">
        <f t="shared" si="23"/>
        <v>72</v>
      </c>
      <c r="Q179" s="304">
        <v>8</v>
      </c>
      <c r="R179" s="305">
        <v>5</v>
      </c>
      <c r="S179" s="306">
        <f t="shared" si="24"/>
        <v>13</v>
      </c>
      <c r="T179" s="304">
        <v>1</v>
      </c>
      <c r="U179" s="305">
        <v>1</v>
      </c>
      <c r="V179" s="306">
        <f t="shared" si="25"/>
        <v>2</v>
      </c>
      <c r="W179" s="311">
        <f t="shared" si="26"/>
        <v>610</v>
      </c>
    </row>
    <row r="180" spans="1:23" ht="18" customHeight="1" x14ac:dyDescent="0.2">
      <c r="A180" s="67" t="s">
        <v>283</v>
      </c>
      <c r="B180" s="304">
        <v>139</v>
      </c>
      <c r="C180" s="305">
        <v>127</v>
      </c>
      <c r="D180" s="306">
        <f t="shared" si="18"/>
        <v>266</v>
      </c>
      <c r="E180" s="304">
        <f t="shared" si="19"/>
        <v>60</v>
      </c>
      <c r="F180" s="307">
        <f t="shared" si="19"/>
        <v>59</v>
      </c>
      <c r="G180" s="308">
        <f t="shared" si="20"/>
        <v>119</v>
      </c>
      <c r="H180" s="309">
        <v>36</v>
      </c>
      <c r="I180" s="307">
        <v>37</v>
      </c>
      <c r="J180" s="308">
        <f t="shared" si="21"/>
        <v>73</v>
      </c>
      <c r="K180" s="309">
        <v>24</v>
      </c>
      <c r="L180" s="307">
        <v>22</v>
      </c>
      <c r="M180" s="310">
        <f t="shared" si="22"/>
        <v>46</v>
      </c>
      <c r="N180" s="304">
        <v>27</v>
      </c>
      <c r="O180" s="305">
        <v>35</v>
      </c>
      <c r="P180" s="306">
        <f t="shared" si="23"/>
        <v>62</v>
      </c>
      <c r="Q180" s="304">
        <v>1</v>
      </c>
      <c r="R180" s="305">
        <v>6</v>
      </c>
      <c r="S180" s="306">
        <f t="shared" si="24"/>
        <v>7</v>
      </c>
      <c r="T180" s="304">
        <v>1</v>
      </c>
      <c r="U180" s="305">
        <v>1</v>
      </c>
      <c r="V180" s="306">
        <f t="shared" si="25"/>
        <v>2</v>
      </c>
      <c r="W180" s="311">
        <f t="shared" si="26"/>
        <v>456</v>
      </c>
    </row>
    <row r="181" spans="1:23" ht="18" customHeight="1" x14ac:dyDescent="0.2">
      <c r="A181" s="67" t="s">
        <v>284</v>
      </c>
      <c r="B181" s="304">
        <v>32</v>
      </c>
      <c r="C181" s="305">
        <v>16</v>
      </c>
      <c r="D181" s="306">
        <f t="shared" si="18"/>
        <v>48</v>
      </c>
      <c r="E181" s="304">
        <f t="shared" si="19"/>
        <v>14</v>
      </c>
      <c r="F181" s="307">
        <f t="shared" si="19"/>
        <v>15</v>
      </c>
      <c r="G181" s="308">
        <f t="shared" si="20"/>
        <v>29</v>
      </c>
      <c r="H181" s="309">
        <v>12</v>
      </c>
      <c r="I181" s="307">
        <v>13</v>
      </c>
      <c r="J181" s="308">
        <f t="shared" si="21"/>
        <v>25</v>
      </c>
      <c r="K181" s="309">
        <v>2</v>
      </c>
      <c r="L181" s="307">
        <v>2</v>
      </c>
      <c r="M181" s="310">
        <f t="shared" si="22"/>
        <v>4</v>
      </c>
      <c r="N181" s="304">
        <v>2</v>
      </c>
      <c r="O181" s="305">
        <v>5</v>
      </c>
      <c r="P181" s="306">
        <f t="shared" si="23"/>
        <v>7</v>
      </c>
      <c r="Q181" s="304">
        <v>0</v>
      </c>
      <c r="R181" s="305">
        <v>1</v>
      </c>
      <c r="S181" s="306">
        <f t="shared" si="24"/>
        <v>1</v>
      </c>
      <c r="T181" s="304">
        <v>1</v>
      </c>
      <c r="U181" s="305">
        <v>0</v>
      </c>
      <c r="V181" s="306">
        <f t="shared" si="25"/>
        <v>1</v>
      </c>
      <c r="W181" s="311">
        <f t="shared" si="26"/>
        <v>86</v>
      </c>
    </row>
    <row r="182" spans="1:23" ht="18" customHeight="1" x14ac:dyDescent="0.2">
      <c r="A182" s="67" t="s">
        <v>285</v>
      </c>
      <c r="B182" s="304">
        <v>30</v>
      </c>
      <c r="C182" s="305">
        <v>20</v>
      </c>
      <c r="D182" s="306">
        <f t="shared" si="18"/>
        <v>50</v>
      </c>
      <c r="E182" s="304">
        <f t="shared" si="19"/>
        <v>7</v>
      </c>
      <c r="F182" s="307">
        <f t="shared" si="19"/>
        <v>5</v>
      </c>
      <c r="G182" s="308">
        <f t="shared" si="20"/>
        <v>12</v>
      </c>
      <c r="H182" s="309">
        <v>5</v>
      </c>
      <c r="I182" s="307">
        <v>4</v>
      </c>
      <c r="J182" s="308">
        <f t="shared" si="21"/>
        <v>9</v>
      </c>
      <c r="K182" s="309">
        <v>2</v>
      </c>
      <c r="L182" s="307">
        <v>1</v>
      </c>
      <c r="M182" s="310">
        <f t="shared" si="22"/>
        <v>3</v>
      </c>
      <c r="N182" s="304">
        <v>6</v>
      </c>
      <c r="O182" s="305">
        <v>0</v>
      </c>
      <c r="P182" s="306">
        <f t="shared" si="23"/>
        <v>6</v>
      </c>
      <c r="Q182" s="304">
        <v>2</v>
      </c>
      <c r="R182" s="305">
        <v>0</v>
      </c>
      <c r="S182" s="306">
        <f t="shared" si="24"/>
        <v>2</v>
      </c>
      <c r="T182" s="304">
        <v>1</v>
      </c>
      <c r="U182" s="305">
        <v>0</v>
      </c>
      <c r="V182" s="306">
        <f t="shared" si="25"/>
        <v>1</v>
      </c>
      <c r="W182" s="311">
        <f t="shared" si="26"/>
        <v>71</v>
      </c>
    </row>
    <row r="183" spans="1:23" ht="18" customHeight="1" x14ac:dyDescent="0.2">
      <c r="A183" s="67" t="s">
        <v>286</v>
      </c>
      <c r="B183" s="304">
        <v>131</v>
      </c>
      <c r="C183" s="305">
        <v>122</v>
      </c>
      <c r="D183" s="306">
        <f t="shared" si="18"/>
        <v>253</v>
      </c>
      <c r="E183" s="304">
        <f t="shared" si="19"/>
        <v>50</v>
      </c>
      <c r="F183" s="307">
        <f t="shared" si="19"/>
        <v>46</v>
      </c>
      <c r="G183" s="308">
        <f t="shared" si="20"/>
        <v>96</v>
      </c>
      <c r="H183" s="309">
        <v>28</v>
      </c>
      <c r="I183" s="307">
        <v>27</v>
      </c>
      <c r="J183" s="308">
        <f t="shared" si="21"/>
        <v>55</v>
      </c>
      <c r="K183" s="309">
        <v>22</v>
      </c>
      <c r="L183" s="307">
        <v>19</v>
      </c>
      <c r="M183" s="310">
        <f t="shared" si="22"/>
        <v>41</v>
      </c>
      <c r="N183" s="304">
        <v>28</v>
      </c>
      <c r="O183" s="305">
        <v>27</v>
      </c>
      <c r="P183" s="306">
        <f t="shared" si="23"/>
        <v>55</v>
      </c>
      <c r="Q183" s="304">
        <v>1</v>
      </c>
      <c r="R183" s="305">
        <v>1</v>
      </c>
      <c r="S183" s="306">
        <f t="shared" si="24"/>
        <v>2</v>
      </c>
      <c r="T183" s="304">
        <v>4</v>
      </c>
      <c r="U183" s="305">
        <v>1</v>
      </c>
      <c r="V183" s="306">
        <f t="shared" si="25"/>
        <v>5</v>
      </c>
      <c r="W183" s="311">
        <f t="shared" si="26"/>
        <v>411</v>
      </c>
    </row>
    <row r="184" spans="1:23" ht="18" customHeight="1" x14ac:dyDescent="0.2">
      <c r="A184" s="67" t="s">
        <v>287</v>
      </c>
      <c r="B184" s="304">
        <v>402</v>
      </c>
      <c r="C184" s="305">
        <v>448</v>
      </c>
      <c r="D184" s="306">
        <f t="shared" si="18"/>
        <v>850</v>
      </c>
      <c r="E184" s="304">
        <f t="shared" si="19"/>
        <v>110</v>
      </c>
      <c r="F184" s="307">
        <f t="shared" si="19"/>
        <v>73</v>
      </c>
      <c r="G184" s="308">
        <f t="shared" si="20"/>
        <v>183</v>
      </c>
      <c r="H184" s="309">
        <v>67</v>
      </c>
      <c r="I184" s="307">
        <v>46</v>
      </c>
      <c r="J184" s="308">
        <f t="shared" si="21"/>
        <v>113</v>
      </c>
      <c r="K184" s="309">
        <v>43</v>
      </c>
      <c r="L184" s="307">
        <v>27</v>
      </c>
      <c r="M184" s="310">
        <f t="shared" si="22"/>
        <v>70</v>
      </c>
      <c r="N184" s="304">
        <v>77</v>
      </c>
      <c r="O184" s="305">
        <v>85</v>
      </c>
      <c r="P184" s="306">
        <f t="shared" si="23"/>
        <v>162</v>
      </c>
      <c r="Q184" s="304">
        <v>15</v>
      </c>
      <c r="R184" s="305">
        <v>12</v>
      </c>
      <c r="S184" s="306">
        <f t="shared" si="24"/>
        <v>27</v>
      </c>
      <c r="T184" s="304">
        <v>2</v>
      </c>
      <c r="U184" s="305">
        <v>3</v>
      </c>
      <c r="V184" s="306">
        <f t="shared" si="25"/>
        <v>5</v>
      </c>
      <c r="W184" s="311">
        <f t="shared" si="26"/>
        <v>1227</v>
      </c>
    </row>
    <row r="185" spans="1:23" ht="16.5" customHeight="1" x14ac:dyDescent="0.2">
      <c r="A185" s="67" t="s">
        <v>288</v>
      </c>
      <c r="B185" s="304">
        <v>5</v>
      </c>
      <c r="C185" s="305">
        <v>2</v>
      </c>
      <c r="D185" s="306">
        <f t="shared" si="18"/>
        <v>7</v>
      </c>
      <c r="E185" s="304">
        <f t="shared" si="19"/>
        <v>2</v>
      </c>
      <c r="F185" s="307">
        <f t="shared" si="19"/>
        <v>1</v>
      </c>
      <c r="G185" s="308">
        <f t="shared" si="20"/>
        <v>3</v>
      </c>
      <c r="H185" s="309">
        <v>1</v>
      </c>
      <c r="I185" s="307">
        <v>1</v>
      </c>
      <c r="J185" s="308">
        <f t="shared" si="21"/>
        <v>2</v>
      </c>
      <c r="K185" s="309">
        <v>1</v>
      </c>
      <c r="L185" s="307">
        <v>0</v>
      </c>
      <c r="M185" s="310">
        <f t="shared" si="22"/>
        <v>1</v>
      </c>
      <c r="N185" s="304">
        <v>1</v>
      </c>
      <c r="O185" s="305">
        <v>2</v>
      </c>
      <c r="P185" s="306">
        <f t="shared" si="23"/>
        <v>3</v>
      </c>
      <c r="Q185" s="304">
        <v>0</v>
      </c>
      <c r="R185" s="305">
        <v>0</v>
      </c>
      <c r="S185" s="306">
        <f t="shared" si="24"/>
        <v>0</v>
      </c>
      <c r="T185" s="304">
        <v>0</v>
      </c>
      <c r="U185" s="305">
        <v>0</v>
      </c>
      <c r="V185" s="306">
        <f t="shared" si="25"/>
        <v>0</v>
      </c>
      <c r="W185" s="311">
        <f t="shared" si="26"/>
        <v>13</v>
      </c>
    </row>
    <row r="186" spans="1:23" ht="23.25" customHeight="1" thickBot="1" x14ac:dyDescent="0.25">
      <c r="A186" s="67" t="s">
        <v>289</v>
      </c>
      <c r="B186" s="312">
        <v>37</v>
      </c>
      <c r="C186" s="313">
        <v>18</v>
      </c>
      <c r="D186" s="314">
        <f t="shared" si="18"/>
        <v>55</v>
      </c>
      <c r="E186" s="312">
        <f t="shared" si="19"/>
        <v>14</v>
      </c>
      <c r="F186" s="315">
        <f t="shared" si="19"/>
        <v>13</v>
      </c>
      <c r="G186" s="316">
        <f t="shared" si="20"/>
        <v>27</v>
      </c>
      <c r="H186" s="317">
        <v>9</v>
      </c>
      <c r="I186" s="315">
        <v>7</v>
      </c>
      <c r="J186" s="316">
        <f t="shared" si="21"/>
        <v>16</v>
      </c>
      <c r="K186" s="317">
        <v>5</v>
      </c>
      <c r="L186" s="315">
        <v>6</v>
      </c>
      <c r="M186" s="318">
        <f t="shared" si="22"/>
        <v>11</v>
      </c>
      <c r="N186" s="312">
        <v>5</v>
      </c>
      <c r="O186" s="313">
        <v>7</v>
      </c>
      <c r="P186" s="314">
        <f t="shared" si="23"/>
        <v>12</v>
      </c>
      <c r="Q186" s="312">
        <v>0</v>
      </c>
      <c r="R186" s="313">
        <v>1</v>
      </c>
      <c r="S186" s="314">
        <f t="shared" si="24"/>
        <v>1</v>
      </c>
      <c r="T186" s="312">
        <v>0</v>
      </c>
      <c r="U186" s="313">
        <v>0</v>
      </c>
      <c r="V186" s="314">
        <f t="shared" si="25"/>
        <v>0</v>
      </c>
      <c r="W186" s="319">
        <f t="shared" si="26"/>
        <v>95</v>
      </c>
    </row>
    <row r="187" spans="1:23" ht="23.25" customHeight="1" thickBot="1" x14ac:dyDescent="0.25">
      <c r="A187" s="69"/>
      <c r="B187" s="254">
        <f>SUM(B8:B186)</f>
        <v>100571</v>
      </c>
      <c r="C187" s="320">
        <f t="shared" ref="C187:D187" si="27">SUM(C8:C186)</f>
        <v>102423</v>
      </c>
      <c r="D187" s="254">
        <f t="shared" si="27"/>
        <v>202994</v>
      </c>
      <c r="E187" s="259">
        <f>SUM(E8:E186)</f>
        <v>46242</v>
      </c>
      <c r="F187" s="260">
        <f t="shared" ref="F187:G187" si="28">SUM(F8:F186)</f>
        <v>39872</v>
      </c>
      <c r="G187" s="260">
        <f t="shared" si="28"/>
        <v>86114</v>
      </c>
      <c r="H187" s="260">
        <f>SUM(H8:H186)</f>
        <v>28167</v>
      </c>
      <c r="I187" s="260">
        <f t="shared" ref="I187:J187" si="29">SUM(I8:I186)</f>
        <v>26809</v>
      </c>
      <c r="J187" s="260">
        <f t="shared" si="29"/>
        <v>54976</v>
      </c>
      <c r="K187" s="260">
        <f>SUM(K8:K186)</f>
        <v>18075</v>
      </c>
      <c r="L187" s="260">
        <f t="shared" ref="L187:M187" si="30">SUM(L8:L186)</f>
        <v>13063</v>
      </c>
      <c r="M187" s="261">
        <f t="shared" si="30"/>
        <v>31138</v>
      </c>
      <c r="N187" s="254">
        <f>SUM(N8:N186)</f>
        <v>24060</v>
      </c>
      <c r="O187" s="320">
        <f t="shared" ref="O187:P187" si="31">SUM(O8:O186)</f>
        <v>27770</v>
      </c>
      <c r="P187" s="254">
        <f t="shared" si="31"/>
        <v>51830</v>
      </c>
      <c r="Q187" s="254">
        <f>SUM(Q8:Q186)</f>
        <v>3447</v>
      </c>
      <c r="R187" s="320">
        <f t="shared" ref="R187:S187" si="32">SUM(R8:R186)</f>
        <v>2718</v>
      </c>
      <c r="S187" s="254">
        <f t="shared" si="32"/>
        <v>6165</v>
      </c>
      <c r="T187" s="254">
        <f>SUM(T8:T186)</f>
        <v>1795</v>
      </c>
      <c r="U187" s="320">
        <f t="shared" ref="U187:V187" si="33">SUM(U8:U186)</f>
        <v>999</v>
      </c>
      <c r="V187" s="254">
        <f t="shared" si="33"/>
        <v>2794</v>
      </c>
      <c r="W187" s="321">
        <f>SUM(W8:W186)</f>
        <v>349897</v>
      </c>
    </row>
    <row r="188" spans="1:23" s="325" customFormat="1" ht="23.25" customHeight="1" x14ac:dyDescent="0.2">
      <c r="A188" s="69"/>
      <c r="K188" s="326"/>
    </row>
    <row r="189" spans="1:23" s="325" customFormat="1" x14ac:dyDescent="0.2">
      <c r="A189" s="364" t="s">
        <v>334</v>
      </c>
      <c r="B189" s="100" t="s">
        <v>335</v>
      </c>
      <c r="C189" s="363"/>
      <c r="D189" s="363"/>
      <c r="E189" s="363"/>
      <c r="F189" s="363"/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</row>
    <row r="190" spans="1:23" s="325" customFormat="1" x14ac:dyDescent="0.2">
      <c r="A190" s="364"/>
      <c r="B190" s="100"/>
      <c r="C190" s="363"/>
      <c r="D190" s="363"/>
      <c r="E190" s="363"/>
      <c r="F190" s="363"/>
      <c r="G190" s="363"/>
      <c r="H190" s="363"/>
      <c r="I190" s="363"/>
      <c r="J190" s="363"/>
      <c r="K190" s="363"/>
      <c r="L190" s="363"/>
      <c r="M190" s="363"/>
      <c r="N190" s="363"/>
      <c r="O190" s="363"/>
      <c r="P190" s="363"/>
    </row>
    <row r="191" spans="1:23" ht="12.75" x14ac:dyDescent="0.2">
      <c r="B191" s="611" t="s">
        <v>344</v>
      </c>
      <c r="C191" s="611"/>
      <c r="D191" s="611"/>
      <c r="E191" s="611"/>
      <c r="F191" s="611"/>
      <c r="G191" s="611"/>
      <c r="H191" s="611"/>
      <c r="I191" s="611"/>
      <c r="J191" s="611"/>
      <c r="K191" s="611"/>
      <c r="L191" s="611"/>
      <c r="M191" s="611"/>
      <c r="N191" s="611"/>
      <c r="O191" s="611"/>
      <c r="P191" s="611"/>
      <c r="Q191" s="611"/>
      <c r="R191" s="611"/>
      <c r="S191" s="611"/>
      <c r="T191" s="611"/>
      <c r="U191" s="611"/>
      <c r="V191" s="611"/>
      <c r="W191" s="611"/>
    </row>
    <row r="192" spans="1:23" ht="12.75" x14ac:dyDescent="0.2">
      <c r="B192" s="558" t="s">
        <v>291</v>
      </c>
      <c r="C192" s="558"/>
      <c r="D192" s="558"/>
      <c r="E192" s="558"/>
      <c r="F192" s="558"/>
      <c r="G192" s="558"/>
      <c r="H192" s="558"/>
      <c r="I192" s="558"/>
      <c r="J192" s="558"/>
      <c r="K192" s="558"/>
      <c r="L192" s="558"/>
      <c r="M192" s="558"/>
      <c r="N192" s="558"/>
      <c r="O192" s="558"/>
      <c r="P192" s="558"/>
      <c r="Q192" s="558"/>
      <c r="R192" s="558"/>
      <c r="S192" s="558"/>
      <c r="T192" s="558"/>
      <c r="U192" s="558"/>
      <c r="V192" s="558"/>
      <c r="W192" s="558"/>
    </row>
    <row r="193" spans="11:11" x14ac:dyDescent="0.2">
      <c r="K193" s="70"/>
    </row>
  </sheetData>
  <mergeCells count="12">
    <mergeCell ref="B192:W192"/>
    <mergeCell ref="N6:P6"/>
    <mergeCell ref="Q6:S6"/>
    <mergeCell ref="T6:V6"/>
    <mergeCell ref="W6:W7"/>
    <mergeCell ref="B191:W191"/>
    <mergeCell ref="B2:V2"/>
    <mergeCell ref="B4:V4"/>
    <mergeCell ref="B6:D6"/>
    <mergeCell ref="E6:G6"/>
    <mergeCell ref="H6:J6"/>
    <mergeCell ref="K6:M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36"/>
  <sheetViews>
    <sheetView zoomScaleNormal="100" zoomScaleSheetLayoutView="100" zoomScalePageLayoutView="70" workbookViewId="0"/>
  </sheetViews>
  <sheetFormatPr baseColWidth="10" defaultRowHeight="12" x14ac:dyDescent="0.2"/>
  <cols>
    <col min="1" max="1" width="28" style="34" customWidth="1"/>
    <col min="2" max="2" width="7.140625" style="34" customWidth="1"/>
    <col min="3" max="3" width="7.5703125" style="34" customWidth="1"/>
    <col min="4" max="23" width="7.140625" style="34" customWidth="1"/>
    <col min="24" max="16384" width="11.42578125" style="34"/>
  </cols>
  <sheetData>
    <row r="2" spans="1:23" ht="21" x14ac:dyDescent="0.35">
      <c r="A2" s="327"/>
      <c r="B2" s="568" t="s">
        <v>357</v>
      </c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</row>
    <row r="3" spans="1:23" ht="12.75" x14ac:dyDescent="0.2">
      <c r="U3" s="66" t="s">
        <v>307</v>
      </c>
    </row>
    <row r="4" spans="1:23" x14ac:dyDescent="0.2">
      <c r="B4" s="599" t="s">
        <v>358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</row>
    <row r="5" spans="1:23" ht="12.75" thickBot="1" x14ac:dyDescent="0.25"/>
    <row r="6" spans="1:23" ht="12.75" thickTop="1" x14ac:dyDescent="0.2">
      <c r="B6" s="600" t="s">
        <v>37</v>
      </c>
      <c r="C6" s="601"/>
      <c r="D6" s="602"/>
      <c r="E6" s="603" t="s">
        <v>50</v>
      </c>
      <c r="F6" s="604"/>
      <c r="G6" s="604"/>
      <c r="H6" s="605" t="s">
        <v>331</v>
      </c>
      <c r="I6" s="605"/>
      <c r="J6" s="605"/>
      <c r="K6" s="605" t="s">
        <v>10</v>
      </c>
      <c r="L6" s="605"/>
      <c r="M6" s="606"/>
      <c r="N6" s="607" t="s">
        <v>12</v>
      </c>
      <c r="O6" s="601"/>
      <c r="P6" s="608"/>
      <c r="Q6" s="607" t="s">
        <v>332</v>
      </c>
      <c r="R6" s="601"/>
      <c r="S6" s="608"/>
      <c r="T6" s="607" t="s">
        <v>333</v>
      </c>
      <c r="U6" s="601"/>
      <c r="V6" s="608"/>
      <c r="W6" s="609" t="s">
        <v>15</v>
      </c>
    </row>
    <row r="7" spans="1:23" ht="12.75" thickBot="1" x14ac:dyDescent="0.25">
      <c r="B7" s="289" t="s">
        <v>38</v>
      </c>
      <c r="C7" s="290" t="s">
        <v>39</v>
      </c>
      <c r="D7" s="291" t="s">
        <v>44</v>
      </c>
      <c r="E7" s="292" t="s">
        <v>38</v>
      </c>
      <c r="F7" s="290" t="s">
        <v>39</v>
      </c>
      <c r="G7" s="293" t="s">
        <v>44</v>
      </c>
      <c r="H7" s="322" t="s">
        <v>38</v>
      </c>
      <c r="I7" s="322" t="s">
        <v>39</v>
      </c>
      <c r="J7" s="323" t="s">
        <v>44</v>
      </c>
      <c r="K7" s="322" t="s">
        <v>38</v>
      </c>
      <c r="L7" s="322" t="s">
        <v>39</v>
      </c>
      <c r="M7" s="324" t="s">
        <v>44</v>
      </c>
      <c r="N7" s="294" t="s">
        <v>38</v>
      </c>
      <c r="O7" s="290" t="s">
        <v>39</v>
      </c>
      <c r="P7" s="295" t="s">
        <v>44</v>
      </c>
      <c r="Q7" s="294" t="s">
        <v>38</v>
      </c>
      <c r="R7" s="290" t="s">
        <v>39</v>
      </c>
      <c r="S7" s="295" t="s">
        <v>44</v>
      </c>
      <c r="T7" s="294" t="s">
        <v>38</v>
      </c>
      <c r="U7" s="290" t="s">
        <v>39</v>
      </c>
      <c r="V7" s="295" t="s">
        <v>44</v>
      </c>
      <c r="W7" s="610"/>
    </row>
    <row r="8" spans="1:23" ht="23.25" customHeight="1" thickTop="1" x14ac:dyDescent="0.2">
      <c r="A8" s="67" t="s">
        <v>361</v>
      </c>
      <c r="B8" s="296">
        <v>3220</v>
      </c>
      <c r="C8" s="297">
        <v>3426</v>
      </c>
      <c r="D8" s="298">
        <f>C8+B8</f>
        <v>6646</v>
      </c>
      <c r="E8" s="296">
        <f>H8+K8</f>
        <v>1826</v>
      </c>
      <c r="F8" s="299">
        <f>I8+L8</f>
        <v>1499</v>
      </c>
      <c r="G8" s="300">
        <f>F8+E8</f>
        <v>3325</v>
      </c>
      <c r="H8" s="301">
        <v>676</v>
      </c>
      <c r="I8" s="299">
        <v>457</v>
      </c>
      <c r="J8" s="300">
        <f>I8+H8</f>
        <v>1133</v>
      </c>
      <c r="K8" s="301">
        <v>1150</v>
      </c>
      <c r="L8" s="299">
        <v>1042</v>
      </c>
      <c r="M8" s="302">
        <f>L8+K8</f>
        <v>2192</v>
      </c>
      <c r="N8" s="296">
        <v>890</v>
      </c>
      <c r="O8" s="297">
        <v>1047</v>
      </c>
      <c r="P8" s="298">
        <f>O8+N8</f>
        <v>1937</v>
      </c>
      <c r="Q8" s="296">
        <v>153</v>
      </c>
      <c r="R8" s="297">
        <v>113</v>
      </c>
      <c r="S8" s="298">
        <f>R8+Q8</f>
        <v>266</v>
      </c>
      <c r="T8" s="296">
        <v>29</v>
      </c>
      <c r="U8" s="297">
        <v>23</v>
      </c>
      <c r="V8" s="298">
        <f>U8+T8</f>
        <v>52</v>
      </c>
      <c r="W8" s="303">
        <f>D8+G8+P8+S8+V8</f>
        <v>12226</v>
      </c>
    </row>
    <row r="9" spans="1:23" ht="23.25" customHeight="1" x14ac:dyDescent="0.2">
      <c r="A9" s="67" t="s">
        <v>362</v>
      </c>
      <c r="B9" s="304">
        <v>2294</v>
      </c>
      <c r="C9" s="305">
        <v>3044</v>
      </c>
      <c r="D9" s="306">
        <f t="shared" ref="D9:D29" si="0">C9+B9</f>
        <v>5338</v>
      </c>
      <c r="E9" s="304">
        <f t="shared" ref="E9:F28" si="1">H9+K9</f>
        <v>1081</v>
      </c>
      <c r="F9" s="307">
        <f t="shared" si="1"/>
        <v>1169</v>
      </c>
      <c r="G9" s="308">
        <f t="shared" ref="G9:G29" si="2">F9+E9</f>
        <v>2250</v>
      </c>
      <c r="H9" s="309">
        <v>387</v>
      </c>
      <c r="I9" s="307">
        <v>300</v>
      </c>
      <c r="J9" s="308">
        <f t="shared" ref="J9:J29" si="3">I9+H9</f>
        <v>687</v>
      </c>
      <c r="K9" s="309">
        <v>694</v>
      </c>
      <c r="L9" s="307">
        <v>869</v>
      </c>
      <c r="M9" s="310">
        <f t="shared" ref="M9:M29" si="4">L9+K9</f>
        <v>1563</v>
      </c>
      <c r="N9" s="304">
        <v>675</v>
      </c>
      <c r="O9" s="305">
        <v>875</v>
      </c>
      <c r="P9" s="306">
        <f t="shared" ref="P9:P29" si="5">O9+N9</f>
        <v>1550</v>
      </c>
      <c r="Q9" s="304">
        <v>124</v>
      </c>
      <c r="R9" s="305">
        <v>91</v>
      </c>
      <c r="S9" s="306">
        <f t="shared" ref="S9:S29" si="6">R9+Q9</f>
        <v>215</v>
      </c>
      <c r="T9" s="304">
        <v>24</v>
      </c>
      <c r="U9" s="305">
        <v>25</v>
      </c>
      <c r="V9" s="306">
        <f t="shared" ref="V9:V29" si="7">U9+T9</f>
        <v>49</v>
      </c>
      <c r="W9" s="311">
        <f t="shared" ref="W9:W29" si="8">D9+G9+P9+S9+V9</f>
        <v>9402</v>
      </c>
    </row>
    <row r="10" spans="1:23" ht="23.25" customHeight="1" x14ac:dyDescent="0.2">
      <c r="A10" s="67" t="s">
        <v>363</v>
      </c>
      <c r="B10" s="304">
        <v>1519</v>
      </c>
      <c r="C10" s="305">
        <v>1888</v>
      </c>
      <c r="D10" s="306">
        <f t="shared" si="0"/>
        <v>3407</v>
      </c>
      <c r="E10" s="304">
        <f t="shared" si="1"/>
        <v>746</v>
      </c>
      <c r="F10" s="307">
        <f t="shared" si="1"/>
        <v>724</v>
      </c>
      <c r="G10" s="308">
        <f t="shared" si="2"/>
        <v>1470</v>
      </c>
      <c r="H10" s="309">
        <v>232</v>
      </c>
      <c r="I10" s="307">
        <v>217</v>
      </c>
      <c r="J10" s="308">
        <f t="shared" si="3"/>
        <v>449</v>
      </c>
      <c r="K10" s="309">
        <v>514</v>
      </c>
      <c r="L10" s="307">
        <v>507</v>
      </c>
      <c r="M10" s="310">
        <f t="shared" si="4"/>
        <v>1021</v>
      </c>
      <c r="N10" s="304">
        <v>451</v>
      </c>
      <c r="O10" s="305">
        <v>600</v>
      </c>
      <c r="P10" s="306">
        <f t="shared" si="5"/>
        <v>1051</v>
      </c>
      <c r="Q10" s="304">
        <v>59</v>
      </c>
      <c r="R10" s="305">
        <v>57</v>
      </c>
      <c r="S10" s="306">
        <f t="shared" si="6"/>
        <v>116</v>
      </c>
      <c r="T10" s="304">
        <v>8</v>
      </c>
      <c r="U10" s="305">
        <v>13</v>
      </c>
      <c r="V10" s="306">
        <f t="shared" si="7"/>
        <v>21</v>
      </c>
      <c r="W10" s="311">
        <f t="shared" si="8"/>
        <v>6065</v>
      </c>
    </row>
    <row r="11" spans="1:23" ht="23.25" customHeight="1" x14ac:dyDescent="0.2">
      <c r="A11" s="67" t="s">
        <v>364</v>
      </c>
      <c r="B11" s="304">
        <v>1625</v>
      </c>
      <c r="C11" s="305">
        <v>2261</v>
      </c>
      <c r="D11" s="306">
        <f t="shared" si="0"/>
        <v>3886</v>
      </c>
      <c r="E11" s="304">
        <f t="shared" si="1"/>
        <v>737</v>
      </c>
      <c r="F11" s="307">
        <f t="shared" si="1"/>
        <v>765</v>
      </c>
      <c r="G11" s="308">
        <f t="shared" si="2"/>
        <v>1502</v>
      </c>
      <c r="H11" s="309">
        <v>226</v>
      </c>
      <c r="I11" s="307">
        <v>211</v>
      </c>
      <c r="J11" s="308">
        <f t="shared" si="3"/>
        <v>437</v>
      </c>
      <c r="K11" s="309">
        <v>511</v>
      </c>
      <c r="L11" s="307">
        <v>554</v>
      </c>
      <c r="M11" s="310">
        <f t="shared" si="4"/>
        <v>1065</v>
      </c>
      <c r="N11" s="304">
        <v>473</v>
      </c>
      <c r="O11" s="305">
        <v>711</v>
      </c>
      <c r="P11" s="306">
        <f t="shared" si="5"/>
        <v>1184</v>
      </c>
      <c r="Q11" s="304">
        <v>34</v>
      </c>
      <c r="R11" s="305">
        <v>61</v>
      </c>
      <c r="S11" s="306">
        <f t="shared" si="6"/>
        <v>95</v>
      </c>
      <c r="T11" s="304">
        <v>13</v>
      </c>
      <c r="U11" s="305">
        <v>7</v>
      </c>
      <c r="V11" s="306">
        <f t="shared" si="7"/>
        <v>20</v>
      </c>
      <c r="W11" s="311">
        <f t="shared" si="8"/>
        <v>6687</v>
      </c>
    </row>
    <row r="12" spans="1:23" ht="23.25" customHeight="1" x14ac:dyDescent="0.2">
      <c r="A12" s="67" t="s">
        <v>365</v>
      </c>
      <c r="B12" s="304">
        <v>1698</v>
      </c>
      <c r="C12" s="305">
        <v>2040</v>
      </c>
      <c r="D12" s="306">
        <f t="shared" si="0"/>
        <v>3738</v>
      </c>
      <c r="E12" s="304">
        <f t="shared" si="1"/>
        <v>792</v>
      </c>
      <c r="F12" s="307">
        <f t="shared" si="1"/>
        <v>759</v>
      </c>
      <c r="G12" s="308">
        <f t="shared" si="2"/>
        <v>1551</v>
      </c>
      <c r="H12" s="309">
        <v>284</v>
      </c>
      <c r="I12" s="307">
        <v>236</v>
      </c>
      <c r="J12" s="308">
        <f t="shared" si="3"/>
        <v>520</v>
      </c>
      <c r="K12" s="309">
        <v>508</v>
      </c>
      <c r="L12" s="307">
        <v>523</v>
      </c>
      <c r="M12" s="310">
        <f t="shared" si="4"/>
        <v>1031</v>
      </c>
      <c r="N12" s="304">
        <v>477</v>
      </c>
      <c r="O12" s="305">
        <v>619</v>
      </c>
      <c r="P12" s="306">
        <f t="shared" si="5"/>
        <v>1096</v>
      </c>
      <c r="Q12" s="304">
        <v>52</v>
      </c>
      <c r="R12" s="305">
        <v>42</v>
      </c>
      <c r="S12" s="306">
        <f t="shared" si="6"/>
        <v>94</v>
      </c>
      <c r="T12" s="304">
        <v>12</v>
      </c>
      <c r="U12" s="305">
        <v>16</v>
      </c>
      <c r="V12" s="306">
        <f t="shared" si="7"/>
        <v>28</v>
      </c>
      <c r="W12" s="311">
        <f t="shared" si="8"/>
        <v>6507</v>
      </c>
    </row>
    <row r="13" spans="1:23" ht="23.25" customHeight="1" x14ac:dyDescent="0.2">
      <c r="A13" s="67" t="s">
        <v>366</v>
      </c>
      <c r="B13" s="304">
        <v>2184</v>
      </c>
      <c r="C13" s="305">
        <v>2628</v>
      </c>
      <c r="D13" s="306">
        <f t="shared" si="0"/>
        <v>4812</v>
      </c>
      <c r="E13" s="304">
        <f t="shared" si="1"/>
        <v>1236</v>
      </c>
      <c r="F13" s="307">
        <f t="shared" si="1"/>
        <v>1260</v>
      </c>
      <c r="G13" s="308">
        <f t="shared" si="2"/>
        <v>2496</v>
      </c>
      <c r="H13" s="309">
        <v>383</v>
      </c>
      <c r="I13" s="307">
        <v>291</v>
      </c>
      <c r="J13" s="308">
        <f t="shared" si="3"/>
        <v>674</v>
      </c>
      <c r="K13" s="309">
        <v>853</v>
      </c>
      <c r="L13" s="307">
        <v>969</v>
      </c>
      <c r="M13" s="310">
        <f t="shared" si="4"/>
        <v>1822</v>
      </c>
      <c r="N13" s="304">
        <v>588</v>
      </c>
      <c r="O13" s="305">
        <v>762</v>
      </c>
      <c r="P13" s="306">
        <f t="shared" si="5"/>
        <v>1350</v>
      </c>
      <c r="Q13" s="304">
        <v>24</v>
      </c>
      <c r="R13" s="305">
        <v>26</v>
      </c>
      <c r="S13" s="306">
        <f t="shared" si="6"/>
        <v>50</v>
      </c>
      <c r="T13" s="304">
        <v>27</v>
      </c>
      <c r="U13" s="305">
        <v>20</v>
      </c>
      <c r="V13" s="306">
        <f t="shared" si="7"/>
        <v>47</v>
      </c>
      <c r="W13" s="311">
        <f t="shared" si="8"/>
        <v>8755</v>
      </c>
    </row>
    <row r="14" spans="1:23" ht="23.25" customHeight="1" x14ac:dyDescent="0.2">
      <c r="A14" s="67" t="s">
        <v>367</v>
      </c>
      <c r="B14" s="304">
        <v>1622</v>
      </c>
      <c r="C14" s="305">
        <v>2244</v>
      </c>
      <c r="D14" s="306">
        <f t="shared" si="0"/>
        <v>3866</v>
      </c>
      <c r="E14" s="304">
        <f t="shared" si="1"/>
        <v>817</v>
      </c>
      <c r="F14" s="307">
        <f t="shared" si="1"/>
        <v>878</v>
      </c>
      <c r="G14" s="308">
        <f t="shared" si="2"/>
        <v>1695</v>
      </c>
      <c r="H14" s="309">
        <v>258</v>
      </c>
      <c r="I14" s="307">
        <v>212</v>
      </c>
      <c r="J14" s="308">
        <f t="shared" si="3"/>
        <v>470</v>
      </c>
      <c r="K14" s="309">
        <v>559</v>
      </c>
      <c r="L14" s="307">
        <v>666</v>
      </c>
      <c r="M14" s="310">
        <f t="shared" si="4"/>
        <v>1225</v>
      </c>
      <c r="N14" s="304">
        <v>415</v>
      </c>
      <c r="O14" s="305">
        <v>736</v>
      </c>
      <c r="P14" s="306">
        <f t="shared" si="5"/>
        <v>1151</v>
      </c>
      <c r="Q14" s="304">
        <v>39</v>
      </c>
      <c r="R14" s="305">
        <v>30</v>
      </c>
      <c r="S14" s="306">
        <f t="shared" si="6"/>
        <v>69</v>
      </c>
      <c r="T14" s="304">
        <v>9</v>
      </c>
      <c r="U14" s="305">
        <v>13</v>
      </c>
      <c r="V14" s="306">
        <f t="shared" si="7"/>
        <v>22</v>
      </c>
      <c r="W14" s="311">
        <f t="shared" si="8"/>
        <v>6803</v>
      </c>
    </row>
    <row r="15" spans="1:23" ht="23.25" customHeight="1" x14ac:dyDescent="0.2">
      <c r="A15" s="67" t="s">
        <v>368</v>
      </c>
      <c r="B15" s="304">
        <v>3326</v>
      </c>
      <c r="C15" s="305">
        <v>3432</v>
      </c>
      <c r="D15" s="306">
        <f t="shared" si="0"/>
        <v>6758</v>
      </c>
      <c r="E15" s="304">
        <f t="shared" si="1"/>
        <v>1475</v>
      </c>
      <c r="F15" s="307">
        <f t="shared" si="1"/>
        <v>1493</v>
      </c>
      <c r="G15" s="308">
        <f t="shared" si="2"/>
        <v>2968</v>
      </c>
      <c r="H15" s="309">
        <v>513</v>
      </c>
      <c r="I15" s="307">
        <v>447</v>
      </c>
      <c r="J15" s="308">
        <f t="shared" si="3"/>
        <v>960</v>
      </c>
      <c r="K15" s="309">
        <v>962</v>
      </c>
      <c r="L15" s="307">
        <v>1046</v>
      </c>
      <c r="M15" s="310">
        <f t="shared" si="4"/>
        <v>2008</v>
      </c>
      <c r="N15" s="304">
        <v>816</v>
      </c>
      <c r="O15" s="305">
        <v>1026</v>
      </c>
      <c r="P15" s="306">
        <f t="shared" si="5"/>
        <v>1842</v>
      </c>
      <c r="Q15" s="304">
        <v>52</v>
      </c>
      <c r="R15" s="305">
        <v>42</v>
      </c>
      <c r="S15" s="306">
        <f t="shared" si="6"/>
        <v>94</v>
      </c>
      <c r="T15" s="304">
        <v>21</v>
      </c>
      <c r="U15" s="305">
        <v>27</v>
      </c>
      <c r="V15" s="306">
        <f t="shared" si="7"/>
        <v>48</v>
      </c>
      <c r="W15" s="311">
        <f t="shared" si="8"/>
        <v>11710</v>
      </c>
    </row>
    <row r="16" spans="1:23" ht="23.25" customHeight="1" x14ac:dyDescent="0.2">
      <c r="A16" s="67" t="s">
        <v>369</v>
      </c>
      <c r="B16" s="304">
        <v>1514</v>
      </c>
      <c r="C16" s="305">
        <v>1775</v>
      </c>
      <c r="D16" s="306">
        <f t="shared" si="0"/>
        <v>3289</v>
      </c>
      <c r="E16" s="304">
        <f t="shared" si="1"/>
        <v>778</v>
      </c>
      <c r="F16" s="307">
        <f t="shared" si="1"/>
        <v>714</v>
      </c>
      <c r="G16" s="308">
        <f t="shared" si="2"/>
        <v>1492</v>
      </c>
      <c r="H16" s="309">
        <v>268</v>
      </c>
      <c r="I16" s="307">
        <v>206</v>
      </c>
      <c r="J16" s="308">
        <f t="shared" si="3"/>
        <v>474</v>
      </c>
      <c r="K16" s="309">
        <v>510</v>
      </c>
      <c r="L16" s="307">
        <v>508</v>
      </c>
      <c r="M16" s="310">
        <f t="shared" si="4"/>
        <v>1018</v>
      </c>
      <c r="N16" s="304">
        <v>380</v>
      </c>
      <c r="O16" s="305">
        <v>529</v>
      </c>
      <c r="P16" s="306">
        <f t="shared" si="5"/>
        <v>909</v>
      </c>
      <c r="Q16" s="304">
        <v>42</v>
      </c>
      <c r="R16" s="305">
        <v>33</v>
      </c>
      <c r="S16" s="306">
        <f t="shared" si="6"/>
        <v>75</v>
      </c>
      <c r="T16" s="304">
        <v>17</v>
      </c>
      <c r="U16" s="305">
        <v>13</v>
      </c>
      <c r="V16" s="306">
        <f t="shared" si="7"/>
        <v>30</v>
      </c>
      <c r="W16" s="311">
        <f t="shared" si="8"/>
        <v>5795</v>
      </c>
    </row>
    <row r="17" spans="1:23" ht="23.25" customHeight="1" x14ac:dyDescent="0.2">
      <c r="A17" s="67" t="s">
        <v>370</v>
      </c>
      <c r="B17" s="304">
        <v>4687</v>
      </c>
      <c r="C17" s="305">
        <v>5242</v>
      </c>
      <c r="D17" s="306">
        <f t="shared" si="0"/>
        <v>9929</v>
      </c>
      <c r="E17" s="304">
        <f t="shared" si="1"/>
        <v>1506</v>
      </c>
      <c r="F17" s="307">
        <f t="shared" si="1"/>
        <v>1241</v>
      </c>
      <c r="G17" s="308">
        <f t="shared" si="2"/>
        <v>2747</v>
      </c>
      <c r="H17" s="309">
        <v>618</v>
      </c>
      <c r="I17" s="307">
        <v>420</v>
      </c>
      <c r="J17" s="308">
        <f t="shared" si="3"/>
        <v>1038</v>
      </c>
      <c r="K17" s="309">
        <v>888</v>
      </c>
      <c r="L17" s="307">
        <v>821</v>
      </c>
      <c r="M17" s="310">
        <f t="shared" si="4"/>
        <v>1709</v>
      </c>
      <c r="N17" s="304">
        <v>1114</v>
      </c>
      <c r="O17" s="305">
        <v>1279</v>
      </c>
      <c r="P17" s="306">
        <f t="shared" si="5"/>
        <v>2393</v>
      </c>
      <c r="Q17" s="304">
        <v>114</v>
      </c>
      <c r="R17" s="305">
        <v>140</v>
      </c>
      <c r="S17" s="306">
        <f t="shared" si="6"/>
        <v>254</v>
      </c>
      <c r="T17" s="304">
        <v>63</v>
      </c>
      <c r="U17" s="305">
        <v>50</v>
      </c>
      <c r="V17" s="306">
        <f t="shared" si="7"/>
        <v>113</v>
      </c>
      <c r="W17" s="311">
        <f t="shared" si="8"/>
        <v>15436</v>
      </c>
    </row>
    <row r="18" spans="1:23" ht="23.25" customHeight="1" x14ac:dyDescent="0.2">
      <c r="A18" s="67" t="s">
        <v>371</v>
      </c>
      <c r="B18" s="304">
        <v>4780</v>
      </c>
      <c r="C18" s="305">
        <v>5663</v>
      </c>
      <c r="D18" s="306">
        <f t="shared" si="0"/>
        <v>10443</v>
      </c>
      <c r="E18" s="304">
        <f t="shared" si="1"/>
        <v>1654</v>
      </c>
      <c r="F18" s="307">
        <f t="shared" si="1"/>
        <v>1240</v>
      </c>
      <c r="G18" s="308">
        <f t="shared" si="2"/>
        <v>2894</v>
      </c>
      <c r="H18" s="309">
        <v>717</v>
      </c>
      <c r="I18" s="307">
        <v>496</v>
      </c>
      <c r="J18" s="308">
        <f t="shared" si="3"/>
        <v>1213</v>
      </c>
      <c r="K18" s="309">
        <v>937</v>
      </c>
      <c r="L18" s="307">
        <v>744</v>
      </c>
      <c r="M18" s="310">
        <f t="shared" si="4"/>
        <v>1681</v>
      </c>
      <c r="N18" s="304">
        <v>1154</v>
      </c>
      <c r="O18" s="305">
        <v>1303</v>
      </c>
      <c r="P18" s="306">
        <f t="shared" si="5"/>
        <v>2457</v>
      </c>
      <c r="Q18" s="304">
        <v>142</v>
      </c>
      <c r="R18" s="305">
        <v>134</v>
      </c>
      <c r="S18" s="306">
        <f t="shared" si="6"/>
        <v>276</v>
      </c>
      <c r="T18" s="304">
        <v>103</v>
      </c>
      <c r="U18" s="305">
        <v>56</v>
      </c>
      <c r="V18" s="306">
        <f t="shared" si="7"/>
        <v>159</v>
      </c>
      <c r="W18" s="311">
        <f t="shared" si="8"/>
        <v>16229</v>
      </c>
    </row>
    <row r="19" spans="1:23" ht="23.25" customHeight="1" x14ac:dyDescent="0.2">
      <c r="A19" s="67" t="s">
        <v>372</v>
      </c>
      <c r="B19" s="304">
        <v>2920</v>
      </c>
      <c r="C19" s="305">
        <v>3304</v>
      </c>
      <c r="D19" s="306">
        <f t="shared" si="0"/>
        <v>6224</v>
      </c>
      <c r="E19" s="304">
        <f t="shared" si="1"/>
        <v>1171</v>
      </c>
      <c r="F19" s="307">
        <f t="shared" si="1"/>
        <v>1011</v>
      </c>
      <c r="G19" s="308">
        <f t="shared" si="2"/>
        <v>2182</v>
      </c>
      <c r="H19" s="309">
        <v>487</v>
      </c>
      <c r="I19" s="307">
        <v>375</v>
      </c>
      <c r="J19" s="308">
        <f t="shared" si="3"/>
        <v>862</v>
      </c>
      <c r="K19" s="309">
        <v>684</v>
      </c>
      <c r="L19" s="307">
        <v>636</v>
      </c>
      <c r="M19" s="310">
        <f t="shared" si="4"/>
        <v>1320</v>
      </c>
      <c r="N19" s="304">
        <v>649</v>
      </c>
      <c r="O19" s="305">
        <v>813</v>
      </c>
      <c r="P19" s="306">
        <f t="shared" si="5"/>
        <v>1462</v>
      </c>
      <c r="Q19" s="304">
        <v>132</v>
      </c>
      <c r="R19" s="305">
        <v>112</v>
      </c>
      <c r="S19" s="306">
        <f t="shared" si="6"/>
        <v>244</v>
      </c>
      <c r="T19" s="304">
        <v>44</v>
      </c>
      <c r="U19" s="305">
        <v>20</v>
      </c>
      <c r="V19" s="306">
        <f t="shared" si="7"/>
        <v>64</v>
      </c>
      <c r="W19" s="311">
        <f t="shared" si="8"/>
        <v>10176</v>
      </c>
    </row>
    <row r="20" spans="1:23" ht="23.25" customHeight="1" x14ac:dyDescent="0.2">
      <c r="A20" s="67" t="s">
        <v>373</v>
      </c>
      <c r="B20" s="304">
        <v>5159</v>
      </c>
      <c r="C20" s="305">
        <v>5710</v>
      </c>
      <c r="D20" s="306">
        <f t="shared" si="0"/>
        <v>10869</v>
      </c>
      <c r="E20" s="304">
        <f t="shared" si="1"/>
        <v>2436</v>
      </c>
      <c r="F20" s="307">
        <f t="shared" si="1"/>
        <v>2060</v>
      </c>
      <c r="G20" s="308">
        <f t="shared" si="2"/>
        <v>4496</v>
      </c>
      <c r="H20" s="309">
        <v>1016</v>
      </c>
      <c r="I20" s="307">
        <v>735</v>
      </c>
      <c r="J20" s="308">
        <f t="shared" si="3"/>
        <v>1751</v>
      </c>
      <c r="K20" s="309">
        <v>1420</v>
      </c>
      <c r="L20" s="307">
        <v>1325</v>
      </c>
      <c r="M20" s="310">
        <f t="shared" si="4"/>
        <v>2745</v>
      </c>
      <c r="N20" s="304">
        <v>1154</v>
      </c>
      <c r="O20" s="305">
        <v>1503</v>
      </c>
      <c r="P20" s="306">
        <f t="shared" si="5"/>
        <v>2657</v>
      </c>
      <c r="Q20" s="304">
        <v>180</v>
      </c>
      <c r="R20" s="305">
        <v>108</v>
      </c>
      <c r="S20" s="306">
        <f t="shared" si="6"/>
        <v>288</v>
      </c>
      <c r="T20" s="304">
        <v>98</v>
      </c>
      <c r="U20" s="305">
        <v>50</v>
      </c>
      <c r="V20" s="306">
        <f t="shared" si="7"/>
        <v>148</v>
      </c>
      <c r="W20" s="311">
        <f t="shared" si="8"/>
        <v>18458</v>
      </c>
    </row>
    <row r="21" spans="1:23" ht="23.25" customHeight="1" x14ac:dyDescent="0.2">
      <c r="A21" s="67" t="s">
        <v>374</v>
      </c>
      <c r="B21" s="304">
        <v>1839</v>
      </c>
      <c r="C21" s="305">
        <v>2227</v>
      </c>
      <c r="D21" s="306">
        <f t="shared" si="0"/>
        <v>4066</v>
      </c>
      <c r="E21" s="304">
        <f t="shared" si="1"/>
        <v>764</v>
      </c>
      <c r="F21" s="307">
        <f t="shared" si="1"/>
        <v>691</v>
      </c>
      <c r="G21" s="308">
        <f t="shared" si="2"/>
        <v>1455</v>
      </c>
      <c r="H21" s="309">
        <v>323</v>
      </c>
      <c r="I21" s="307">
        <v>249</v>
      </c>
      <c r="J21" s="308">
        <f t="shared" si="3"/>
        <v>572</v>
      </c>
      <c r="K21" s="309">
        <v>441</v>
      </c>
      <c r="L21" s="307">
        <v>442</v>
      </c>
      <c r="M21" s="310">
        <f t="shared" si="4"/>
        <v>883</v>
      </c>
      <c r="N21" s="304">
        <v>449</v>
      </c>
      <c r="O21" s="305">
        <v>615</v>
      </c>
      <c r="P21" s="306">
        <f t="shared" si="5"/>
        <v>1064</v>
      </c>
      <c r="Q21" s="304">
        <v>45</v>
      </c>
      <c r="R21" s="305">
        <v>35</v>
      </c>
      <c r="S21" s="306">
        <f t="shared" si="6"/>
        <v>80</v>
      </c>
      <c r="T21" s="304">
        <v>23</v>
      </c>
      <c r="U21" s="305">
        <v>13</v>
      </c>
      <c r="V21" s="306">
        <f t="shared" si="7"/>
        <v>36</v>
      </c>
      <c r="W21" s="311">
        <f t="shared" si="8"/>
        <v>6701</v>
      </c>
    </row>
    <row r="22" spans="1:23" ht="23.25" customHeight="1" x14ac:dyDescent="0.2">
      <c r="A22" s="67" t="s">
        <v>375</v>
      </c>
      <c r="B22" s="304">
        <v>3148</v>
      </c>
      <c r="C22" s="305">
        <v>3599</v>
      </c>
      <c r="D22" s="306">
        <f t="shared" si="0"/>
        <v>6747</v>
      </c>
      <c r="E22" s="304">
        <f t="shared" si="1"/>
        <v>1338</v>
      </c>
      <c r="F22" s="307">
        <f t="shared" si="1"/>
        <v>1227</v>
      </c>
      <c r="G22" s="308">
        <f t="shared" si="2"/>
        <v>2565</v>
      </c>
      <c r="H22" s="309">
        <v>507</v>
      </c>
      <c r="I22" s="307">
        <v>405</v>
      </c>
      <c r="J22" s="308">
        <f t="shared" si="3"/>
        <v>912</v>
      </c>
      <c r="K22" s="309">
        <v>831</v>
      </c>
      <c r="L22" s="307">
        <v>822</v>
      </c>
      <c r="M22" s="310">
        <f t="shared" si="4"/>
        <v>1653</v>
      </c>
      <c r="N22" s="304">
        <v>841</v>
      </c>
      <c r="O22" s="305">
        <v>1048</v>
      </c>
      <c r="P22" s="306">
        <f t="shared" si="5"/>
        <v>1889</v>
      </c>
      <c r="Q22" s="304">
        <v>60</v>
      </c>
      <c r="R22" s="305">
        <v>58</v>
      </c>
      <c r="S22" s="306">
        <f t="shared" si="6"/>
        <v>118</v>
      </c>
      <c r="T22" s="304">
        <v>28</v>
      </c>
      <c r="U22" s="305">
        <v>25</v>
      </c>
      <c r="V22" s="306">
        <f t="shared" si="7"/>
        <v>53</v>
      </c>
      <c r="W22" s="311">
        <f t="shared" si="8"/>
        <v>11372</v>
      </c>
    </row>
    <row r="23" spans="1:23" ht="23.25" customHeight="1" x14ac:dyDescent="0.2">
      <c r="A23" s="67" t="s">
        <v>376</v>
      </c>
      <c r="B23" s="304">
        <v>2684</v>
      </c>
      <c r="C23" s="305">
        <v>2679</v>
      </c>
      <c r="D23" s="306">
        <f t="shared" si="0"/>
        <v>5363</v>
      </c>
      <c r="E23" s="304">
        <f t="shared" si="1"/>
        <v>995</v>
      </c>
      <c r="F23" s="307">
        <f t="shared" si="1"/>
        <v>895</v>
      </c>
      <c r="G23" s="308">
        <f t="shared" si="2"/>
        <v>1890</v>
      </c>
      <c r="H23" s="309">
        <v>368</v>
      </c>
      <c r="I23" s="307">
        <v>279</v>
      </c>
      <c r="J23" s="308">
        <f t="shared" si="3"/>
        <v>647</v>
      </c>
      <c r="K23" s="309">
        <v>627</v>
      </c>
      <c r="L23" s="307">
        <v>616</v>
      </c>
      <c r="M23" s="310">
        <f t="shared" si="4"/>
        <v>1243</v>
      </c>
      <c r="N23" s="304">
        <v>649</v>
      </c>
      <c r="O23" s="305">
        <v>689</v>
      </c>
      <c r="P23" s="306">
        <f t="shared" si="5"/>
        <v>1338</v>
      </c>
      <c r="Q23" s="304">
        <v>70</v>
      </c>
      <c r="R23" s="305">
        <v>46</v>
      </c>
      <c r="S23" s="306">
        <f t="shared" si="6"/>
        <v>116</v>
      </c>
      <c r="T23" s="304">
        <v>29</v>
      </c>
      <c r="U23" s="305">
        <v>28</v>
      </c>
      <c r="V23" s="306">
        <f t="shared" si="7"/>
        <v>57</v>
      </c>
      <c r="W23" s="311">
        <f t="shared" si="8"/>
        <v>8764</v>
      </c>
    </row>
    <row r="24" spans="1:23" ht="23.25" customHeight="1" x14ac:dyDescent="0.2">
      <c r="A24" s="67" t="s">
        <v>377</v>
      </c>
      <c r="B24" s="304">
        <v>3322</v>
      </c>
      <c r="C24" s="305">
        <v>3381</v>
      </c>
      <c r="D24" s="306">
        <f t="shared" si="0"/>
        <v>6703</v>
      </c>
      <c r="E24" s="304">
        <f t="shared" si="1"/>
        <v>1134</v>
      </c>
      <c r="F24" s="307">
        <f t="shared" si="1"/>
        <v>931</v>
      </c>
      <c r="G24" s="308">
        <f t="shared" si="2"/>
        <v>2065</v>
      </c>
      <c r="H24" s="309">
        <v>475</v>
      </c>
      <c r="I24" s="307">
        <v>332</v>
      </c>
      <c r="J24" s="308">
        <f t="shared" si="3"/>
        <v>807</v>
      </c>
      <c r="K24" s="309">
        <v>659</v>
      </c>
      <c r="L24" s="307">
        <v>599</v>
      </c>
      <c r="M24" s="310">
        <f t="shared" si="4"/>
        <v>1258</v>
      </c>
      <c r="N24" s="304">
        <v>757</v>
      </c>
      <c r="O24" s="305">
        <v>792</v>
      </c>
      <c r="P24" s="306">
        <f t="shared" si="5"/>
        <v>1549</v>
      </c>
      <c r="Q24" s="304">
        <v>131</v>
      </c>
      <c r="R24" s="305">
        <v>71</v>
      </c>
      <c r="S24" s="306">
        <f t="shared" si="6"/>
        <v>202</v>
      </c>
      <c r="T24" s="304">
        <v>39</v>
      </c>
      <c r="U24" s="305">
        <v>17</v>
      </c>
      <c r="V24" s="306">
        <f t="shared" si="7"/>
        <v>56</v>
      </c>
      <c r="W24" s="311">
        <f t="shared" si="8"/>
        <v>10575</v>
      </c>
    </row>
    <row r="25" spans="1:23" ht="23.25" customHeight="1" x14ac:dyDescent="0.2">
      <c r="A25" s="67" t="s">
        <v>378</v>
      </c>
      <c r="B25" s="304">
        <v>1765</v>
      </c>
      <c r="C25" s="305">
        <v>1921</v>
      </c>
      <c r="D25" s="306">
        <f t="shared" si="0"/>
        <v>3686</v>
      </c>
      <c r="E25" s="304">
        <f t="shared" si="1"/>
        <v>750</v>
      </c>
      <c r="F25" s="307">
        <f t="shared" si="1"/>
        <v>606</v>
      </c>
      <c r="G25" s="308">
        <f t="shared" si="2"/>
        <v>1356</v>
      </c>
      <c r="H25" s="309">
        <v>341</v>
      </c>
      <c r="I25" s="307">
        <v>228</v>
      </c>
      <c r="J25" s="308">
        <f t="shared" si="3"/>
        <v>569</v>
      </c>
      <c r="K25" s="309">
        <v>409</v>
      </c>
      <c r="L25" s="307">
        <v>378</v>
      </c>
      <c r="M25" s="310">
        <f t="shared" si="4"/>
        <v>787</v>
      </c>
      <c r="N25" s="304">
        <v>394</v>
      </c>
      <c r="O25" s="305">
        <v>485</v>
      </c>
      <c r="P25" s="306">
        <f t="shared" si="5"/>
        <v>879</v>
      </c>
      <c r="Q25" s="304">
        <v>50</v>
      </c>
      <c r="R25" s="305">
        <v>37</v>
      </c>
      <c r="S25" s="306">
        <f t="shared" si="6"/>
        <v>87</v>
      </c>
      <c r="T25" s="304">
        <v>32</v>
      </c>
      <c r="U25" s="305">
        <v>14</v>
      </c>
      <c r="V25" s="306">
        <f t="shared" si="7"/>
        <v>46</v>
      </c>
      <c r="W25" s="311">
        <f>D25+G25+P25+S25+V25</f>
        <v>6054</v>
      </c>
    </row>
    <row r="26" spans="1:23" ht="23.25" customHeight="1" x14ac:dyDescent="0.2">
      <c r="A26" s="67" t="s">
        <v>379</v>
      </c>
      <c r="B26" s="304">
        <v>1216</v>
      </c>
      <c r="C26" s="305">
        <v>1295</v>
      </c>
      <c r="D26" s="306">
        <f t="shared" si="0"/>
        <v>2511</v>
      </c>
      <c r="E26" s="304">
        <f t="shared" si="1"/>
        <v>477</v>
      </c>
      <c r="F26" s="307">
        <f t="shared" si="1"/>
        <v>347</v>
      </c>
      <c r="G26" s="308">
        <f t="shared" si="2"/>
        <v>824</v>
      </c>
      <c r="H26" s="309">
        <v>201</v>
      </c>
      <c r="I26" s="307">
        <v>130</v>
      </c>
      <c r="J26" s="308">
        <f t="shared" si="3"/>
        <v>331</v>
      </c>
      <c r="K26" s="309">
        <v>276</v>
      </c>
      <c r="L26" s="307">
        <v>217</v>
      </c>
      <c r="M26" s="310">
        <f t="shared" si="4"/>
        <v>493</v>
      </c>
      <c r="N26" s="304">
        <v>277</v>
      </c>
      <c r="O26" s="305">
        <v>316</v>
      </c>
      <c r="P26" s="306">
        <f t="shared" si="5"/>
        <v>593</v>
      </c>
      <c r="Q26" s="304">
        <v>33</v>
      </c>
      <c r="R26" s="305">
        <v>25</v>
      </c>
      <c r="S26" s="306">
        <f>R26+Q26</f>
        <v>58</v>
      </c>
      <c r="T26" s="304">
        <v>17</v>
      </c>
      <c r="U26" s="305">
        <v>10</v>
      </c>
      <c r="V26" s="306">
        <f>U26+T26</f>
        <v>27</v>
      </c>
      <c r="W26" s="311">
        <f t="shared" si="8"/>
        <v>4013</v>
      </c>
    </row>
    <row r="27" spans="1:23" ht="23.25" customHeight="1" x14ac:dyDescent="0.2">
      <c r="A27" s="67" t="s">
        <v>380</v>
      </c>
      <c r="B27" s="304">
        <v>2731</v>
      </c>
      <c r="C27" s="305">
        <v>2633</v>
      </c>
      <c r="D27" s="306">
        <f t="shared" si="0"/>
        <v>5364</v>
      </c>
      <c r="E27" s="304">
        <f t="shared" si="1"/>
        <v>1138</v>
      </c>
      <c r="F27" s="307">
        <f t="shared" si="1"/>
        <v>905</v>
      </c>
      <c r="G27" s="308">
        <f t="shared" si="2"/>
        <v>2043</v>
      </c>
      <c r="H27" s="309">
        <v>466</v>
      </c>
      <c r="I27" s="307">
        <v>316</v>
      </c>
      <c r="J27" s="308">
        <f t="shared" si="3"/>
        <v>782</v>
      </c>
      <c r="K27" s="309">
        <v>672</v>
      </c>
      <c r="L27" s="307">
        <v>589</v>
      </c>
      <c r="M27" s="310">
        <f t="shared" si="4"/>
        <v>1261</v>
      </c>
      <c r="N27" s="304">
        <v>600</v>
      </c>
      <c r="O27" s="305">
        <v>684</v>
      </c>
      <c r="P27" s="306">
        <f t="shared" si="5"/>
        <v>1284</v>
      </c>
      <c r="Q27" s="304">
        <v>73</v>
      </c>
      <c r="R27" s="305">
        <v>54</v>
      </c>
      <c r="S27" s="306">
        <f t="shared" si="6"/>
        <v>127</v>
      </c>
      <c r="T27" s="304">
        <v>40</v>
      </c>
      <c r="U27" s="305">
        <v>29</v>
      </c>
      <c r="V27" s="306">
        <f t="shared" si="7"/>
        <v>69</v>
      </c>
      <c r="W27" s="311">
        <f t="shared" si="8"/>
        <v>8887</v>
      </c>
    </row>
    <row r="28" spans="1:23" ht="23.25" customHeight="1" x14ac:dyDescent="0.2">
      <c r="A28" s="67" t="s">
        <v>381</v>
      </c>
      <c r="B28" s="304">
        <v>590</v>
      </c>
      <c r="C28" s="305">
        <v>557</v>
      </c>
      <c r="D28" s="306">
        <f t="shared" si="0"/>
        <v>1147</v>
      </c>
      <c r="E28" s="304">
        <f t="shared" si="1"/>
        <v>257</v>
      </c>
      <c r="F28" s="307">
        <f t="shared" si="1"/>
        <v>211</v>
      </c>
      <c r="G28" s="308">
        <f t="shared" si="2"/>
        <v>468</v>
      </c>
      <c r="H28" s="309">
        <v>111</v>
      </c>
      <c r="I28" s="307">
        <v>77</v>
      </c>
      <c r="J28" s="308">
        <f t="shared" si="3"/>
        <v>188</v>
      </c>
      <c r="K28" s="309">
        <v>146</v>
      </c>
      <c r="L28" s="307">
        <v>134</v>
      </c>
      <c r="M28" s="310">
        <f t="shared" si="4"/>
        <v>280</v>
      </c>
      <c r="N28" s="304">
        <v>149</v>
      </c>
      <c r="O28" s="305">
        <v>155</v>
      </c>
      <c r="P28" s="306">
        <f t="shared" si="5"/>
        <v>304</v>
      </c>
      <c r="Q28" s="304">
        <v>14</v>
      </c>
      <c r="R28" s="305">
        <v>13</v>
      </c>
      <c r="S28" s="306">
        <f t="shared" si="6"/>
        <v>27</v>
      </c>
      <c r="T28" s="304">
        <v>6</v>
      </c>
      <c r="U28" s="305">
        <v>12</v>
      </c>
      <c r="V28" s="306">
        <f t="shared" si="7"/>
        <v>18</v>
      </c>
      <c r="W28" s="311">
        <f t="shared" si="8"/>
        <v>1964</v>
      </c>
    </row>
    <row r="29" spans="1:23" ht="23.25" customHeight="1" thickBot="1" x14ac:dyDescent="0.25">
      <c r="A29" s="67" t="s">
        <v>382</v>
      </c>
      <c r="B29" s="304">
        <v>770</v>
      </c>
      <c r="C29" s="305">
        <v>824</v>
      </c>
      <c r="D29" s="306">
        <f t="shared" si="0"/>
        <v>1594</v>
      </c>
      <c r="E29" s="304">
        <f t="shared" ref="E29" si="9">H29+K29</f>
        <v>367</v>
      </c>
      <c r="F29" s="307">
        <f t="shared" ref="F29" si="10">I29+L29</f>
        <v>289</v>
      </c>
      <c r="G29" s="308">
        <f t="shared" si="2"/>
        <v>656</v>
      </c>
      <c r="H29" s="309">
        <v>163</v>
      </c>
      <c r="I29" s="307">
        <v>123</v>
      </c>
      <c r="J29" s="308">
        <f t="shared" si="3"/>
        <v>286</v>
      </c>
      <c r="K29" s="309">
        <v>204</v>
      </c>
      <c r="L29" s="307">
        <v>166</v>
      </c>
      <c r="M29" s="310">
        <f t="shared" si="4"/>
        <v>370</v>
      </c>
      <c r="N29" s="304">
        <v>186</v>
      </c>
      <c r="O29" s="305">
        <v>195</v>
      </c>
      <c r="P29" s="306">
        <f t="shared" si="5"/>
        <v>381</v>
      </c>
      <c r="Q29" s="304">
        <v>23</v>
      </c>
      <c r="R29" s="305">
        <v>17</v>
      </c>
      <c r="S29" s="306">
        <f t="shared" si="6"/>
        <v>40</v>
      </c>
      <c r="T29" s="304">
        <v>7</v>
      </c>
      <c r="U29" s="305">
        <v>7</v>
      </c>
      <c r="V29" s="306">
        <f t="shared" si="7"/>
        <v>14</v>
      </c>
      <c r="W29" s="311">
        <f t="shared" si="8"/>
        <v>2685</v>
      </c>
    </row>
    <row r="30" spans="1:23" ht="23.25" customHeight="1" thickBot="1" x14ac:dyDescent="0.25">
      <c r="A30" s="69"/>
      <c r="B30" s="254">
        <f t="shared" ref="B30:V30" si="11">SUM(B8:B28)</f>
        <v>53843</v>
      </c>
      <c r="C30" s="320">
        <f t="shared" si="11"/>
        <v>60949</v>
      </c>
      <c r="D30" s="254">
        <f t="shared" si="11"/>
        <v>114792</v>
      </c>
      <c r="E30" s="259">
        <f t="shared" si="11"/>
        <v>23108</v>
      </c>
      <c r="F30" s="260">
        <f t="shared" si="11"/>
        <v>20626</v>
      </c>
      <c r="G30" s="260">
        <f t="shared" si="11"/>
        <v>43734</v>
      </c>
      <c r="H30" s="260">
        <f t="shared" si="11"/>
        <v>8857</v>
      </c>
      <c r="I30" s="260">
        <f t="shared" si="11"/>
        <v>6619</v>
      </c>
      <c r="J30" s="260">
        <f t="shared" si="11"/>
        <v>15476</v>
      </c>
      <c r="K30" s="260">
        <f t="shared" si="11"/>
        <v>14251</v>
      </c>
      <c r="L30" s="260">
        <f t="shared" si="11"/>
        <v>14007</v>
      </c>
      <c r="M30" s="261">
        <f t="shared" si="11"/>
        <v>28258</v>
      </c>
      <c r="N30" s="254">
        <f t="shared" si="11"/>
        <v>13352</v>
      </c>
      <c r="O30" s="320">
        <f t="shared" si="11"/>
        <v>16587</v>
      </c>
      <c r="P30" s="254">
        <f t="shared" si="11"/>
        <v>29939</v>
      </c>
      <c r="Q30" s="254">
        <f t="shared" si="11"/>
        <v>1623</v>
      </c>
      <c r="R30" s="320">
        <f t="shared" si="11"/>
        <v>1328</v>
      </c>
      <c r="S30" s="254">
        <f t="shared" si="11"/>
        <v>2951</v>
      </c>
      <c r="T30" s="254">
        <f t="shared" si="11"/>
        <v>682</v>
      </c>
      <c r="U30" s="320">
        <f t="shared" si="11"/>
        <v>481</v>
      </c>
      <c r="V30" s="254">
        <f t="shared" si="11"/>
        <v>1163</v>
      </c>
      <c r="W30" s="321">
        <f>SUM(W8:W29)</f>
        <v>195264</v>
      </c>
    </row>
    <row r="31" spans="1:23" s="325" customFormat="1" ht="23.25" customHeight="1" x14ac:dyDescent="0.2">
      <c r="A31" s="69"/>
      <c r="K31" s="326"/>
    </row>
    <row r="32" spans="1:23" s="325" customFormat="1" x14ac:dyDescent="0.2">
      <c r="A32" s="364" t="s">
        <v>334</v>
      </c>
      <c r="B32" s="100" t="s">
        <v>335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</row>
    <row r="33" spans="1:23" s="325" customFormat="1" x14ac:dyDescent="0.2">
      <c r="A33" s="364"/>
      <c r="B33" s="100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</row>
    <row r="34" spans="1:23" ht="12.75" x14ac:dyDescent="0.2">
      <c r="B34" s="611" t="s">
        <v>344</v>
      </c>
      <c r="C34" s="611"/>
      <c r="D34" s="611"/>
      <c r="E34" s="611"/>
      <c r="F34" s="611"/>
      <c r="G34" s="611"/>
      <c r="H34" s="611"/>
      <c r="I34" s="611"/>
      <c r="J34" s="611"/>
      <c r="K34" s="611"/>
      <c r="L34" s="611"/>
      <c r="M34" s="611"/>
      <c r="N34" s="611"/>
      <c r="O34" s="611"/>
      <c r="P34" s="611"/>
      <c r="Q34" s="611"/>
      <c r="R34" s="611"/>
      <c r="S34" s="611"/>
      <c r="T34" s="611"/>
      <c r="U34" s="611"/>
      <c r="V34" s="611"/>
      <c r="W34" s="611"/>
    </row>
    <row r="35" spans="1:23" ht="12.75" x14ac:dyDescent="0.2">
      <c r="B35" s="558" t="s">
        <v>291</v>
      </c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8"/>
      <c r="Q35" s="558"/>
      <c r="R35" s="558"/>
      <c r="S35" s="558"/>
      <c r="T35" s="558"/>
      <c r="U35" s="558"/>
      <c r="V35" s="558"/>
      <c r="W35" s="558"/>
    </row>
    <row r="36" spans="1:23" x14ac:dyDescent="0.2">
      <c r="K36" s="70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view="pageLayout" topLeftCell="B1" zoomScaleNormal="100" workbookViewId="0">
      <selection activeCell="C8" sqref="C8"/>
    </sheetView>
  </sheetViews>
  <sheetFormatPr baseColWidth="10" defaultRowHeight="15" x14ac:dyDescent="0.2"/>
  <cols>
    <col min="1" max="1" width="0.140625" hidden="1" customWidth="1"/>
    <col min="2" max="2" width="140" style="1" customWidth="1"/>
    <col min="3" max="3" width="18.85546875" style="4" customWidth="1"/>
    <col min="5" max="5" width="11.7109375" bestFit="1" customWidth="1"/>
  </cols>
  <sheetData>
    <row r="1" spans="2:7" x14ac:dyDescent="0.2">
      <c r="B1" s="6" t="s">
        <v>307</v>
      </c>
    </row>
    <row r="2" spans="2:7" ht="49.5" customHeight="1" thickBot="1" x14ac:dyDescent="0.35">
      <c r="B2" s="513" t="s">
        <v>359</v>
      </c>
      <c r="C2" s="514"/>
    </row>
    <row r="3" spans="2:7" ht="25.5" customHeight="1" thickBot="1" x14ac:dyDescent="0.25">
      <c r="B3" s="515" t="s">
        <v>111</v>
      </c>
      <c r="C3" s="521">
        <f>'Tabla 2'!J22</f>
        <v>6507184</v>
      </c>
    </row>
    <row r="4" spans="2:7" ht="25.5" customHeight="1" thickBot="1" x14ac:dyDescent="0.25">
      <c r="B4" s="516" t="s">
        <v>86</v>
      </c>
      <c r="C4" s="521">
        <f>'Tabla 2'!I22</f>
        <v>349897</v>
      </c>
    </row>
    <row r="5" spans="2:7" ht="25.5" customHeight="1" thickTop="1" thickBot="1" x14ac:dyDescent="0.25">
      <c r="B5" s="515" t="s">
        <v>292</v>
      </c>
      <c r="C5" s="521">
        <f>'Tabla 2'!D22</f>
        <v>5380697</v>
      </c>
    </row>
    <row r="6" spans="2:7" ht="25.5" customHeight="1" thickBot="1" x14ac:dyDescent="0.25">
      <c r="B6" s="517" t="s">
        <v>293</v>
      </c>
      <c r="C6" s="521">
        <f>'Tabla 2'!G22</f>
        <v>1126487</v>
      </c>
    </row>
    <row r="7" spans="2:7" ht="25.5" customHeight="1" thickTop="1" thickBot="1" x14ac:dyDescent="0.25">
      <c r="B7" s="518" t="s">
        <v>87</v>
      </c>
      <c r="C7" s="522">
        <f>C4/C3*100</f>
        <v>5.377087846294188</v>
      </c>
    </row>
    <row r="8" spans="2:7" ht="25.5" customHeight="1" thickTop="1" thickBot="1" x14ac:dyDescent="0.25">
      <c r="B8" s="519" t="s">
        <v>88</v>
      </c>
      <c r="C8" s="523">
        <f>'Tabla 2'!C22</f>
        <v>208814</v>
      </c>
    </row>
    <row r="9" spans="2:7" ht="25.5" customHeight="1" thickTop="1" thickBot="1" x14ac:dyDescent="0.25">
      <c r="B9" s="519" t="s">
        <v>89</v>
      </c>
      <c r="C9" s="524">
        <f>C8/C5</f>
        <v>3.8807983426682451E-2</v>
      </c>
    </row>
    <row r="10" spans="2:7" ht="25.5" customHeight="1" thickTop="1" thickBot="1" x14ac:dyDescent="0.25">
      <c r="B10" s="519" t="s">
        <v>109</v>
      </c>
      <c r="C10" s="525">
        <f>C8/C3</f>
        <v>3.2089764174487764E-2</v>
      </c>
    </row>
    <row r="11" spans="2:7" ht="25.5" customHeight="1" thickTop="1" thickBot="1" x14ac:dyDescent="0.25">
      <c r="B11" s="518" t="s">
        <v>90</v>
      </c>
      <c r="C11" s="526">
        <f>'Tabla 2'!F22</f>
        <v>141083</v>
      </c>
    </row>
    <row r="12" spans="2:7" ht="25.5" customHeight="1" thickTop="1" thickBot="1" x14ac:dyDescent="0.25">
      <c r="B12" s="518" t="s">
        <v>91</v>
      </c>
      <c r="C12" s="527">
        <f>C11/C6*100</f>
        <v>12.524156958757624</v>
      </c>
    </row>
    <row r="13" spans="2:7" ht="25.5" customHeight="1" thickTop="1" thickBot="1" x14ac:dyDescent="0.25">
      <c r="B13" s="518" t="s">
        <v>110</v>
      </c>
      <c r="C13" s="524">
        <f>C11/C3</f>
        <v>2.1681114288454116E-2</v>
      </c>
    </row>
    <row r="14" spans="2:7" ht="25.5" customHeight="1" thickTop="1" thickBot="1" x14ac:dyDescent="0.25">
      <c r="B14" s="519" t="s">
        <v>92</v>
      </c>
      <c r="C14" s="523">
        <f>'Tabla 4 '!I9</f>
        <v>4498</v>
      </c>
    </row>
    <row r="15" spans="2:7" ht="25.5" customHeight="1" thickTop="1" thickBot="1" x14ac:dyDescent="0.25">
      <c r="B15" s="519" t="s">
        <v>93</v>
      </c>
      <c r="C15" s="523">
        <f>'Tabla 6'!N24</f>
        <v>187683</v>
      </c>
      <c r="G15" s="2"/>
    </row>
    <row r="16" spans="2:7" ht="25.5" customHeight="1" thickTop="1" thickBot="1" x14ac:dyDescent="0.25">
      <c r="B16" s="519" t="s">
        <v>94</v>
      </c>
      <c r="C16" s="523">
        <f>'Tabla 14'!D86</f>
        <v>195264</v>
      </c>
    </row>
    <row r="17" spans="2:3" ht="25.5" customHeight="1" thickTop="1" thickBot="1" x14ac:dyDescent="0.25">
      <c r="B17" s="519" t="s">
        <v>95</v>
      </c>
      <c r="C17" s="554">
        <f>'Tabla 14'!F86/1000</f>
        <v>6.1346266283084948E-2</v>
      </c>
    </row>
    <row r="18" spans="2:3" ht="25.5" customHeight="1" thickTop="1" thickBot="1" x14ac:dyDescent="0.25">
      <c r="B18" s="519" t="s">
        <v>96</v>
      </c>
      <c r="C18" s="523">
        <f>'Tabla 1'!AG9</f>
        <v>202994</v>
      </c>
    </row>
    <row r="19" spans="2:3" ht="25.5" customHeight="1" thickTop="1" thickBot="1" x14ac:dyDescent="0.25">
      <c r="B19" s="519" t="s">
        <v>97</v>
      </c>
      <c r="C19" s="525">
        <f>C18/$C$4</f>
        <v>0.58015358805591355</v>
      </c>
    </row>
    <row r="20" spans="2:3" ht="25.5" customHeight="1" thickTop="1" thickBot="1" x14ac:dyDescent="0.25">
      <c r="B20" s="519" t="s">
        <v>98</v>
      </c>
      <c r="C20" s="523">
        <f>'Tabla 1'!AG16</f>
        <v>31136</v>
      </c>
    </row>
    <row r="21" spans="2:3" ht="25.5" customHeight="1" thickTop="1" thickBot="1" x14ac:dyDescent="0.25">
      <c r="B21" s="519" t="s">
        <v>99</v>
      </c>
      <c r="C21" s="528">
        <f>C20/C4</f>
        <v>8.898618736370989E-2</v>
      </c>
    </row>
    <row r="22" spans="2:3" ht="25.5" customHeight="1" thickTop="1" thickBot="1" x14ac:dyDescent="0.25">
      <c r="B22" s="519" t="s">
        <v>100</v>
      </c>
      <c r="C22" s="523">
        <f>'Tabla 1'!AG17</f>
        <v>54978</v>
      </c>
    </row>
    <row r="23" spans="2:3" ht="25.5" customHeight="1" thickTop="1" thickBot="1" x14ac:dyDescent="0.25">
      <c r="B23" s="519" t="s">
        <v>101</v>
      </c>
      <c r="C23" s="528">
        <f>C22/$C$4</f>
        <v>0.15712624000777373</v>
      </c>
    </row>
    <row r="24" spans="2:3" ht="25.5" customHeight="1" thickTop="1" thickBot="1" x14ac:dyDescent="0.25">
      <c r="B24" s="519" t="s">
        <v>102</v>
      </c>
      <c r="C24" s="523">
        <f>'Tabla 1'!AG18</f>
        <v>51831</v>
      </c>
    </row>
    <row r="25" spans="2:3" ht="25.5" customHeight="1" thickTop="1" thickBot="1" x14ac:dyDescent="0.25">
      <c r="B25" s="519" t="s">
        <v>103</v>
      </c>
      <c r="C25" s="528">
        <f>C24/$C$4</f>
        <v>0.14813216460844192</v>
      </c>
    </row>
    <row r="26" spans="2:3" ht="25.5" customHeight="1" thickTop="1" thickBot="1" x14ac:dyDescent="0.25">
      <c r="B26" s="519" t="s">
        <v>104</v>
      </c>
      <c r="C26" s="523">
        <f>'Tabla 8'!E14+'Tabla 8'!G14</f>
        <v>140284</v>
      </c>
    </row>
    <row r="27" spans="2:3" ht="25.5" customHeight="1" thickTop="1" thickBot="1" x14ac:dyDescent="0.25">
      <c r="B27" s="519" t="s">
        <v>105</v>
      </c>
      <c r="C27" s="528">
        <f>C26/C4</f>
        <v>0.40092941637110352</v>
      </c>
    </row>
    <row r="28" spans="2:3" ht="25.5" customHeight="1" thickTop="1" thickBot="1" x14ac:dyDescent="0.25">
      <c r="B28" s="519" t="s">
        <v>106</v>
      </c>
      <c r="C28" s="523">
        <f>'Tabla 8'!G14</f>
        <v>56116</v>
      </c>
    </row>
    <row r="29" spans="2:3" ht="25.5" customHeight="1" thickTop="1" thickBot="1" x14ac:dyDescent="0.25">
      <c r="B29" s="519" t="s">
        <v>107</v>
      </c>
      <c r="C29" s="525">
        <f>C28/C4</f>
        <v>0.16037862570985176</v>
      </c>
    </row>
    <row r="30" spans="2:3" ht="25.5" customHeight="1" thickTop="1" thickBot="1" x14ac:dyDescent="0.25">
      <c r="B30" s="519" t="s">
        <v>108</v>
      </c>
      <c r="C30" s="523">
        <f>'Tabla 12'!G20</f>
        <v>26814</v>
      </c>
    </row>
    <row r="31" spans="2:3" ht="25.5" customHeight="1" thickTop="1" thickBot="1" x14ac:dyDescent="0.25">
      <c r="B31" s="520" t="s">
        <v>294</v>
      </c>
      <c r="C31" s="529">
        <f>C30/C3</f>
        <v>4.1206764708051902E-3</v>
      </c>
    </row>
    <row r="32" spans="2:3" ht="9.75" customHeight="1" x14ac:dyDescent="0.2"/>
    <row r="33" spans="3:3" ht="14.25" x14ac:dyDescent="0.2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I33"/>
  <sheetViews>
    <sheetView zoomScaleNormal="100" workbookViewId="0"/>
  </sheetViews>
  <sheetFormatPr baseColWidth="10" defaultRowHeight="12" x14ac:dyDescent="0.2"/>
  <cols>
    <col min="1" max="1" width="2.5703125" style="34" customWidth="1"/>
    <col min="2" max="2" width="19.7109375" style="34" customWidth="1"/>
    <col min="3" max="3" width="9.5703125" style="34" hidden="1" customWidth="1"/>
    <col min="4" max="4" width="6.85546875" style="34" hidden="1" customWidth="1"/>
    <col min="5" max="5" width="8.7109375" style="34" hidden="1" customWidth="1"/>
    <col min="6" max="6" width="6" style="34" hidden="1" customWidth="1"/>
    <col min="7" max="7" width="9.85546875" style="34" hidden="1" customWidth="1"/>
    <col min="8" max="8" width="6.5703125" style="34" hidden="1" customWidth="1"/>
    <col min="9" max="9" width="10.7109375" style="34" hidden="1" customWidth="1"/>
    <col min="10" max="10" width="7" style="34" hidden="1" customWidth="1"/>
    <col min="11" max="11" width="11.28515625" style="34" hidden="1" customWidth="1"/>
    <col min="12" max="12" width="7" style="34" hidden="1" customWidth="1"/>
    <col min="13" max="13" width="9.42578125" style="34" hidden="1" customWidth="1"/>
    <col min="14" max="14" width="7" style="34" hidden="1" customWidth="1"/>
    <col min="15" max="15" width="9.85546875" style="34" hidden="1" customWidth="1"/>
    <col min="16" max="16" width="8.42578125" style="34" hidden="1" customWidth="1"/>
    <col min="17" max="17" width="10.85546875" style="34" hidden="1" customWidth="1"/>
    <col min="18" max="18" width="9.28515625" style="34" hidden="1" customWidth="1"/>
    <col min="19" max="19" width="10.42578125" style="34" hidden="1" customWidth="1"/>
    <col min="20" max="20" width="8.7109375" style="34" hidden="1" customWidth="1"/>
    <col min="21" max="23" width="10.140625" style="34" customWidth="1"/>
    <col min="24" max="24" width="9.5703125" style="34" customWidth="1"/>
    <col min="25" max="25" width="10.140625" style="34" customWidth="1"/>
    <col min="26" max="26" width="11.42578125" style="34"/>
    <col min="27" max="27" width="10.140625" style="34" customWidth="1"/>
    <col min="28" max="28" width="11.28515625" style="34" customWidth="1"/>
    <col min="29" max="29" width="10.140625" style="34" customWidth="1"/>
    <col min="30" max="30" width="11.28515625" style="34" customWidth="1"/>
    <col min="31" max="31" width="10.140625" style="34" customWidth="1"/>
    <col min="32" max="34" width="11.5703125" style="34" customWidth="1"/>
    <col min="35" max="35" width="14.5703125" style="34" customWidth="1"/>
    <col min="36" max="16384" width="11.42578125" style="34"/>
  </cols>
  <sheetData>
    <row r="1" spans="2:35" ht="12.75" x14ac:dyDescent="0.2">
      <c r="B1" s="504"/>
    </row>
    <row r="2" spans="2:35" ht="15" x14ac:dyDescent="0.25"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55" t="s">
        <v>60</v>
      </c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30"/>
      <c r="AH2" s="530"/>
    </row>
    <row r="3" spans="2:35" ht="12.75" x14ac:dyDescent="0.2">
      <c r="AF3" s="66" t="s">
        <v>307</v>
      </c>
      <c r="AG3" s="66"/>
      <c r="AH3" s="66"/>
    </row>
    <row r="4" spans="2:35" ht="15" customHeight="1" x14ac:dyDescent="0.25"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56" t="s">
        <v>339</v>
      </c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31"/>
      <c r="AH4" s="531"/>
    </row>
    <row r="5" spans="2:35" ht="14.25" customHeight="1" x14ac:dyDescent="0.2"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57" t="s">
        <v>0</v>
      </c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32"/>
      <c r="AH5" s="532"/>
    </row>
    <row r="6" spans="2:35" ht="12.75" x14ac:dyDescent="0.2">
      <c r="C6" s="36"/>
      <c r="D6" s="37"/>
      <c r="E6" s="37"/>
      <c r="F6" s="37"/>
      <c r="G6" s="37"/>
      <c r="H6" s="37"/>
      <c r="I6" s="37"/>
      <c r="J6" s="37"/>
    </row>
    <row r="7" spans="2:35" ht="12.75" thickBot="1" x14ac:dyDescent="0.25"/>
    <row r="8" spans="2:35" ht="14.25" thickTop="1" thickBot="1" x14ac:dyDescent="0.2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142">
        <v>2011</v>
      </c>
      <c r="V8" s="143" t="s">
        <v>1</v>
      </c>
      <c r="W8" s="144">
        <v>2012</v>
      </c>
      <c r="X8" s="143" t="s">
        <v>1</v>
      </c>
      <c r="Y8" s="144">
        <v>2013</v>
      </c>
      <c r="Z8" s="143" t="s">
        <v>1</v>
      </c>
      <c r="AA8" s="144">
        <v>2014</v>
      </c>
      <c r="AB8" s="143" t="s">
        <v>1</v>
      </c>
      <c r="AC8" s="145">
        <v>2015</v>
      </c>
      <c r="AD8" s="146" t="s">
        <v>1</v>
      </c>
      <c r="AE8" s="147">
        <v>2016</v>
      </c>
      <c r="AF8" s="146" t="s">
        <v>1</v>
      </c>
      <c r="AG8" s="147">
        <v>2017</v>
      </c>
      <c r="AH8" s="148" t="s">
        <v>1</v>
      </c>
    </row>
    <row r="9" spans="2:35" s="38" customFormat="1" ht="12.75" x14ac:dyDescent="0.2">
      <c r="B9" s="149" t="s">
        <v>2</v>
      </c>
      <c r="C9" s="150">
        <v>115357</v>
      </c>
      <c r="D9" s="151">
        <v>63.338073563243633</v>
      </c>
      <c r="E9" s="150">
        <v>121780</v>
      </c>
      <c r="F9" s="151">
        <v>63.036715340935558</v>
      </c>
      <c r="G9" s="150">
        <v>128562</v>
      </c>
      <c r="H9" s="151">
        <v>62.725409836065573</v>
      </c>
      <c r="I9" s="150">
        <v>130356</v>
      </c>
      <c r="J9" s="151">
        <v>62.317919102778006</v>
      </c>
      <c r="K9" s="150">
        <v>141329</v>
      </c>
      <c r="L9" s="151">
        <v>62.389472336630952</v>
      </c>
      <c r="M9" s="150">
        <v>147205</v>
      </c>
      <c r="N9" s="151">
        <v>62.177402323125662</v>
      </c>
      <c r="O9" s="152">
        <v>147526</v>
      </c>
      <c r="P9" s="153">
        <v>61.523255862445737</v>
      </c>
      <c r="Q9" s="152">
        <v>155724</v>
      </c>
      <c r="R9" s="154">
        <v>61.492898013339179</v>
      </c>
      <c r="S9" s="152">
        <v>165883</v>
      </c>
      <c r="T9" s="155">
        <v>61.486882195517929</v>
      </c>
      <c r="U9" s="156">
        <f>U10+U11+U12+U13+U14</f>
        <v>163527</v>
      </c>
      <c r="V9" s="157">
        <f>U9*100/U24</f>
        <v>59.201937592996863</v>
      </c>
      <c r="W9" s="158">
        <f>W10+W11+W12+W13+W14</f>
        <v>175625</v>
      </c>
      <c r="X9" s="157">
        <f>W9*100/W24</f>
        <v>59.323350684181904</v>
      </c>
      <c r="Y9" s="158">
        <f>Y10+Y11+Y12+Y13+Y14</f>
        <v>181001</v>
      </c>
      <c r="Z9" s="157">
        <f>Y9*100/Y24</f>
        <v>59.116844941618353</v>
      </c>
      <c r="AA9" s="158">
        <f>AA10+AA11+AA12+AA13+AA14</f>
        <v>180311</v>
      </c>
      <c r="AB9" s="159">
        <v>60.270235156554499</v>
      </c>
      <c r="AC9" s="160">
        <f>AC10+AC11+AC12+AC13+AC14</f>
        <v>188782</v>
      </c>
      <c r="AD9" s="161">
        <f>AC9*100/AC24</f>
        <v>58.568472389840132</v>
      </c>
      <c r="AE9" s="162">
        <f>AE10+AE11+AE12+AE13+AE14</f>
        <v>195980</v>
      </c>
      <c r="AF9" s="161">
        <f>AE9*100/AE24</f>
        <v>58.358644511940923</v>
      </c>
      <c r="AG9" s="162">
        <f>AG10+AG11+AG12+AG13+AG14</f>
        <v>202994</v>
      </c>
      <c r="AH9" s="163">
        <f>AG9*100/AG24</f>
        <v>58.015358805591362</v>
      </c>
    </row>
    <row r="10" spans="2:35" ht="12.75" x14ac:dyDescent="0.2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7">
        <v>67616</v>
      </c>
      <c r="V10" s="28">
        <f>U10*100/U24</f>
        <v>24.479127069462997</v>
      </c>
      <c r="W10" s="29">
        <v>71960</v>
      </c>
      <c r="X10" s="28">
        <f>W10*100/W24</f>
        <v>24.306951261117323</v>
      </c>
      <c r="Y10" s="30">
        <v>74467</v>
      </c>
      <c r="Z10" s="28">
        <f>Y10*100/Y24</f>
        <v>24.321711439536212</v>
      </c>
      <c r="AA10" s="29">
        <v>74951</v>
      </c>
      <c r="AB10" s="31">
        <v>24.344225022736129</v>
      </c>
      <c r="AC10" s="29">
        <v>78509</v>
      </c>
      <c r="AD10" s="139">
        <f>AC10*100/AC24</f>
        <v>24.356941863387181</v>
      </c>
      <c r="AE10" s="137">
        <v>81761</v>
      </c>
      <c r="AF10" s="139">
        <f>AE10*100/AE24</f>
        <v>24.346673813352393</v>
      </c>
      <c r="AG10" s="137">
        <v>84816</v>
      </c>
      <c r="AH10" s="32">
        <f>AG10*100/AG24</f>
        <v>24.240276424204836</v>
      </c>
      <c r="AI10" s="534"/>
    </row>
    <row r="11" spans="2:35" ht="12.75" x14ac:dyDescent="0.2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7">
        <v>52370</v>
      </c>
      <c r="V11" s="28">
        <f>U11*100/U24</f>
        <v>18.959593655758656</v>
      </c>
      <c r="W11" s="29">
        <v>56416</v>
      </c>
      <c r="X11" s="28">
        <f>W11*100/W24</f>
        <v>19.056433606825944</v>
      </c>
      <c r="Y11" s="29">
        <v>57698</v>
      </c>
      <c r="Z11" s="28">
        <f>Y11*100/Y24</f>
        <v>18.84477831305626</v>
      </c>
      <c r="AA11" s="29">
        <v>56940</v>
      </c>
      <c r="AB11" s="31">
        <v>18.494218526698713</v>
      </c>
      <c r="AC11" s="29">
        <v>59350</v>
      </c>
      <c r="AD11" s="139">
        <f>AC11*100/AC24</f>
        <v>18.41297812469945</v>
      </c>
      <c r="AE11" s="137">
        <v>61330</v>
      </c>
      <c r="AF11" s="139">
        <f>AE11*100/AE24</f>
        <v>18.262759811803942</v>
      </c>
      <c r="AG11" s="137">
        <v>63039</v>
      </c>
      <c r="AH11" s="32">
        <f>AG11*100/AG24</f>
        <v>18.016444839481334</v>
      </c>
      <c r="AI11" s="534"/>
    </row>
    <row r="12" spans="2:35" ht="12.75" x14ac:dyDescent="0.2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7">
        <v>33747</v>
      </c>
      <c r="V12" s="28">
        <f>U12*100/U24</f>
        <v>12.217479608571459</v>
      </c>
      <c r="W12" s="29">
        <v>35616</v>
      </c>
      <c r="X12" s="28">
        <f>W12*100/W24</f>
        <v>12.030522180599702</v>
      </c>
      <c r="Y12" s="29">
        <v>36172</v>
      </c>
      <c r="Z12" s="28">
        <f>Y12*100/Y24</f>
        <v>11.814158569445578</v>
      </c>
      <c r="AA12" s="29">
        <v>35583</v>
      </c>
      <c r="AB12" s="31">
        <v>11.557424970767832</v>
      </c>
      <c r="AC12" s="29">
        <v>36933</v>
      </c>
      <c r="AD12" s="139">
        <f>AC12*100/AC24</f>
        <v>11.458239613808338</v>
      </c>
      <c r="AE12" s="137">
        <v>37751</v>
      </c>
      <c r="AF12" s="139">
        <f>AE12*100/AE24</f>
        <v>11.241438866059198</v>
      </c>
      <c r="AG12" s="137">
        <v>38644</v>
      </c>
      <c r="AH12" s="32">
        <f>AG12*100/AG24</f>
        <v>11.04439306424462</v>
      </c>
      <c r="AI12" s="534"/>
    </row>
    <row r="13" spans="2:35" ht="12.75" x14ac:dyDescent="0.2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7">
        <v>1903</v>
      </c>
      <c r="V13" s="28">
        <f>U13*100/U24</f>
        <v>0.68894608987795913</v>
      </c>
      <c r="W13" s="29">
        <v>2089</v>
      </c>
      <c r="X13" s="28">
        <f>W13*100/W24</f>
        <v>0.70563120045127969</v>
      </c>
      <c r="Y13" s="29">
        <v>2160</v>
      </c>
      <c r="Z13" s="28">
        <f>Y13*100/Y24</f>
        <v>0.70547889279007103</v>
      </c>
      <c r="AA13" s="29">
        <v>2150</v>
      </c>
      <c r="AB13" s="31">
        <v>0.6983240223463687</v>
      </c>
      <c r="AC13" s="29">
        <v>2157</v>
      </c>
      <c r="AD13" s="139">
        <f>AC13*100/AC24</f>
        <v>0.66919618896338195</v>
      </c>
      <c r="AE13" s="137">
        <v>2155</v>
      </c>
      <c r="AF13" s="139">
        <f>AE13*100/AE24</f>
        <v>0.64171282234530402</v>
      </c>
      <c r="AG13" s="137">
        <v>2146</v>
      </c>
      <c r="AH13" s="32">
        <f>AG13*100/AG24</f>
        <v>0.61332334944283606</v>
      </c>
      <c r="AI13" s="534"/>
    </row>
    <row r="14" spans="2:35" ht="12.75" x14ac:dyDescent="0.2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7">
        <v>7891</v>
      </c>
      <c r="V14" s="28">
        <f>U14*100/U24</f>
        <v>2.8567911693257888</v>
      </c>
      <c r="W14" s="29">
        <v>9544</v>
      </c>
      <c r="X14" s="28">
        <f>W14*100/W24</f>
        <v>3.2238124351876558</v>
      </c>
      <c r="Y14" s="29">
        <v>10504</v>
      </c>
      <c r="Z14" s="28">
        <f>Y14*100/Y24</f>
        <v>3.4307177267902342</v>
      </c>
      <c r="AA14" s="29">
        <v>10687</v>
      </c>
      <c r="AB14" s="31">
        <v>3.4711575938677406</v>
      </c>
      <c r="AC14" s="29">
        <v>11833</v>
      </c>
      <c r="AD14" s="139">
        <f>AC14*100/AC24</f>
        <v>3.6711165989817793</v>
      </c>
      <c r="AE14" s="137">
        <v>12983</v>
      </c>
      <c r="AF14" s="139">
        <f>AE14*100/AE24</f>
        <v>3.8660591983800847</v>
      </c>
      <c r="AG14" s="137">
        <v>14349</v>
      </c>
      <c r="AH14" s="32">
        <f>AG14*100/AG24</f>
        <v>4.1009211282177329</v>
      </c>
      <c r="AI14" s="534"/>
    </row>
    <row r="15" spans="2:35" s="38" customFormat="1" ht="12.75" x14ac:dyDescent="0.2">
      <c r="B15" s="150" t="s">
        <v>9</v>
      </c>
      <c r="C15" s="150">
        <v>36590</v>
      </c>
      <c r="D15" s="151">
        <v>20.09015587852566</v>
      </c>
      <c r="E15" s="150">
        <v>39428</v>
      </c>
      <c r="F15" s="151">
        <v>20.40902949960919</v>
      </c>
      <c r="G15" s="150">
        <v>42356</v>
      </c>
      <c r="H15" s="151">
        <v>20.665495706479316</v>
      </c>
      <c r="I15" s="150">
        <v>43704</v>
      </c>
      <c r="J15" s="151">
        <v>20.893110685107015</v>
      </c>
      <c r="K15" s="150">
        <v>47420</v>
      </c>
      <c r="L15" s="151">
        <v>20.933486957404636</v>
      </c>
      <c r="M15" s="150">
        <v>50187</v>
      </c>
      <c r="N15" s="151">
        <v>21.198310454065471</v>
      </c>
      <c r="O15" s="150">
        <v>52452</v>
      </c>
      <c r="P15" s="151">
        <v>21.874231094837544</v>
      </c>
      <c r="Q15" s="150">
        <v>55620</v>
      </c>
      <c r="R15" s="154">
        <v>21.963441649982823</v>
      </c>
      <c r="S15" s="150">
        <v>59721</v>
      </c>
      <c r="T15" s="155">
        <v>22.136434062553285</v>
      </c>
      <c r="U15" s="156">
        <v>62730</v>
      </c>
      <c r="V15" s="157">
        <f>U15*100/U24</f>
        <v>22.71024078720146</v>
      </c>
      <c r="W15" s="158">
        <v>67835</v>
      </c>
      <c r="X15" s="157">
        <f>W15*100/W24</f>
        <v>22.913591422983512</v>
      </c>
      <c r="Y15" s="158">
        <v>71501</v>
      </c>
      <c r="Z15" s="157">
        <f>Y15*100/Y24</f>
        <v>23.352984404343921</v>
      </c>
      <c r="AA15" s="158">
        <v>74009</v>
      </c>
      <c r="AB15" s="159">
        <v>24.038261660387164</v>
      </c>
      <c r="AC15" s="158">
        <f>AC16+AC17</f>
        <v>78323</v>
      </c>
      <c r="AD15" s="161">
        <f>AC15*100/AC24</f>
        <v>24.299236489651815</v>
      </c>
      <c r="AE15" s="168">
        <f>AE16+AE17</f>
        <v>81974</v>
      </c>
      <c r="AF15" s="161">
        <f>AE15*100/AE24</f>
        <v>24.410100649157286</v>
      </c>
      <c r="AG15" s="168">
        <f>AG16+AG17</f>
        <v>86114</v>
      </c>
      <c r="AH15" s="163">
        <f>AG15*100/AG24</f>
        <v>24.611242737148359</v>
      </c>
    </row>
    <row r="16" spans="2:35" ht="12.75" x14ac:dyDescent="0.2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7">
        <v>28801</v>
      </c>
      <c r="V16" s="28">
        <f>U16*100/U24</f>
        <v>10.426871431726275</v>
      </c>
      <c r="W16" s="29">
        <v>30495</v>
      </c>
      <c r="X16" s="28">
        <f>W16*100/W24</f>
        <v>10.300729276094675</v>
      </c>
      <c r="Y16" s="29">
        <v>31889</v>
      </c>
      <c r="Z16" s="28">
        <f>Y16*100/Y24</f>
        <v>10.415285376010452</v>
      </c>
      <c r="AA16" s="29">
        <v>32777</v>
      </c>
      <c r="AB16" s="31">
        <v>10.646030921138106</v>
      </c>
      <c r="AC16" s="29">
        <v>34397</v>
      </c>
      <c r="AD16" s="139">
        <f>AC16*100/AC24</f>
        <v>10.671460969760522</v>
      </c>
      <c r="AE16" s="137">
        <v>30219</v>
      </c>
      <c r="AF16" s="139">
        <f>AE16*100/AE24</f>
        <v>8.9985706628551014</v>
      </c>
      <c r="AG16" s="137">
        <v>31136</v>
      </c>
      <c r="AH16" s="32">
        <f>AG16*100/AG24</f>
        <v>8.8986187363709899</v>
      </c>
      <c r="AI16" s="534"/>
    </row>
    <row r="17" spans="1:35" ht="12.75" x14ac:dyDescent="0.2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7">
        <v>33929</v>
      </c>
      <c r="V17" s="28">
        <f>U17*100/U24</f>
        <v>12.283369355475184</v>
      </c>
      <c r="W17" s="29">
        <v>37340</v>
      </c>
      <c r="X17" s="28">
        <f>W17*100/W24</f>
        <v>12.612862146888839</v>
      </c>
      <c r="Y17" s="29">
        <v>39612</v>
      </c>
      <c r="Z17" s="28">
        <f>Y17*100/Y24</f>
        <v>12.937699028333469</v>
      </c>
      <c r="AA17" s="29">
        <v>41232</v>
      </c>
      <c r="AB17" s="31">
        <v>13.392230739249058</v>
      </c>
      <c r="AC17" s="29">
        <v>43926</v>
      </c>
      <c r="AD17" s="139">
        <f>AC17*100/AC24</f>
        <v>13.627775519891291</v>
      </c>
      <c r="AE17" s="137">
        <v>51755</v>
      </c>
      <c r="AF17" s="139">
        <f>AE17*100/AE24</f>
        <v>15.411529986302186</v>
      </c>
      <c r="AG17" s="137">
        <v>54978</v>
      </c>
      <c r="AH17" s="32">
        <f>AG17*100/AG24</f>
        <v>15.712624000777371</v>
      </c>
      <c r="AI17" s="534"/>
    </row>
    <row r="18" spans="1:35" s="38" customFormat="1" ht="12.75" x14ac:dyDescent="0.2">
      <c r="B18" s="150" t="s">
        <v>12</v>
      </c>
      <c r="C18" s="150">
        <v>30182</v>
      </c>
      <c r="D18" s="151">
        <v>16.571770558230707</v>
      </c>
      <c r="E18" s="150">
        <v>31981</v>
      </c>
      <c r="F18" s="151">
        <v>16.554255159455249</v>
      </c>
      <c r="G18" s="150">
        <v>34042</v>
      </c>
      <c r="H18" s="151">
        <v>16.609094457455111</v>
      </c>
      <c r="I18" s="150">
        <v>35119</v>
      </c>
      <c r="J18" s="151">
        <v>16.788970212114982</v>
      </c>
      <c r="K18" s="150">
        <v>37778</v>
      </c>
      <c r="L18" s="151">
        <v>16.677040705964412</v>
      </c>
      <c r="M18" s="150">
        <v>39358</v>
      </c>
      <c r="N18" s="151">
        <v>16.624287222808871</v>
      </c>
      <c r="O18" s="150">
        <v>39811</v>
      </c>
      <c r="P18" s="151">
        <v>16.602513042716723</v>
      </c>
      <c r="Q18" s="150">
        <v>41895</v>
      </c>
      <c r="R18" s="154">
        <v>16.543660336677998</v>
      </c>
      <c r="S18" s="150">
        <v>44182</v>
      </c>
      <c r="T18" s="155">
        <v>16.376683741928787</v>
      </c>
      <c r="U18" s="156">
        <v>45114</v>
      </c>
      <c r="V18" s="157">
        <f>U18*100/U24</f>
        <v>16.332692537443116</v>
      </c>
      <c r="W18" s="158">
        <v>47447</v>
      </c>
      <c r="X18" s="157">
        <f>W18*100/W24</f>
        <v>16.026847088469061</v>
      </c>
      <c r="Y18" s="158">
        <v>48437</v>
      </c>
      <c r="Z18" s="157">
        <f>Y18*100/Y24</f>
        <v>15.820037560218829</v>
      </c>
      <c r="AA18" s="158">
        <v>48311</v>
      </c>
      <c r="AB18" s="159">
        <v>15.691503183058334</v>
      </c>
      <c r="AC18" s="160">
        <f>AC19+AC20</f>
        <v>49804</v>
      </c>
      <c r="AD18" s="161">
        <f>AC18*100/AC24</f>
        <v>15.451389427506848</v>
      </c>
      <c r="AE18" s="162">
        <f>AE19+AE20</f>
        <v>50715</v>
      </c>
      <c r="AF18" s="161">
        <f>AE18*100/AE24</f>
        <v>15.101840271574057</v>
      </c>
      <c r="AG18" s="162">
        <f>AG19+AG20+AG21</f>
        <v>51831</v>
      </c>
      <c r="AH18" s="163">
        <f>AG18*100/AG24</f>
        <v>14.813216460844192</v>
      </c>
    </row>
    <row r="19" spans="1:35" ht="12.75" x14ac:dyDescent="0.2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7">
        <v>19290</v>
      </c>
      <c r="V19" s="28">
        <f>U19*100/U24</f>
        <v>6.9835891086420556</v>
      </c>
      <c r="W19" s="29">
        <v>20501</v>
      </c>
      <c r="X19" s="28">
        <f>W19*100/W24</f>
        <v>6.9249139494742389</v>
      </c>
      <c r="Y19" s="29">
        <v>21252</v>
      </c>
      <c r="Z19" s="28">
        <f>Y19*100/Y24</f>
        <v>6.9411284396178656</v>
      </c>
      <c r="AA19" s="29">
        <v>21468</v>
      </c>
      <c r="AB19" s="31">
        <v>6.9728465635962067</v>
      </c>
      <c r="AC19" s="33">
        <v>22288</v>
      </c>
      <c r="AD19" s="139">
        <f>AC19*100/AC24</f>
        <v>6.9147170420101327</v>
      </c>
      <c r="AE19" s="138">
        <v>22922</v>
      </c>
      <c r="AF19" s="139">
        <f>AE19*100/AE24</f>
        <v>6.825680424036686</v>
      </c>
      <c r="AG19" s="138">
        <v>23629</v>
      </c>
      <c r="AH19" s="32">
        <f>AG19*100/AG24</f>
        <v>6.7531302068894563</v>
      </c>
      <c r="AI19" s="534"/>
    </row>
    <row r="20" spans="1:35" ht="12.75" x14ac:dyDescent="0.2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7">
        <v>25824</v>
      </c>
      <c r="V20" s="28">
        <f>U20*100/U24</f>
        <v>9.3491034288010599</v>
      </c>
      <c r="W20" s="29">
        <v>26946</v>
      </c>
      <c r="X20" s="28">
        <f>W20*100/W24</f>
        <v>9.1019331389948217</v>
      </c>
      <c r="Y20" s="29">
        <v>27185</v>
      </c>
      <c r="Z20" s="28">
        <f>Y20*100/Y24</f>
        <v>8.878909120600964</v>
      </c>
      <c r="AA20" s="29">
        <v>26843</v>
      </c>
      <c r="AB20" s="31">
        <v>8.7186566194621289</v>
      </c>
      <c r="AC20" s="33">
        <v>27516</v>
      </c>
      <c r="AD20" s="139">
        <f>AC20*100/AC24</f>
        <v>8.5366723854967166</v>
      </c>
      <c r="AE20" s="138">
        <v>27793</v>
      </c>
      <c r="AF20" s="139">
        <f>AE20*100/AE24</f>
        <v>8.2761598475373717</v>
      </c>
      <c r="AG20" s="138">
        <v>28150</v>
      </c>
      <c r="AH20" s="32">
        <f>AG20*100/AG24</f>
        <v>8.0452247375656256</v>
      </c>
      <c r="AI20" s="534"/>
    </row>
    <row r="21" spans="1:35" ht="12.75" x14ac:dyDescent="0.2">
      <c r="B21" s="22" t="s">
        <v>338</v>
      </c>
      <c r="C21" s="22"/>
      <c r="D21" s="24"/>
      <c r="E21" s="22"/>
      <c r="F21" s="24"/>
      <c r="G21" s="22"/>
      <c r="H21" s="24"/>
      <c r="I21" s="22"/>
      <c r="J21" s="24"/>
      <c r="K21" s="22"/>
      <c r="L21" s="24"/>
      <c r="M21" s="22"/>
      <c r="N21" s="24"/>
      <c r="O21" s="22"/>
      <c r="P21" s="24"/>
      <c r="Q21" s="22"/>
      <c r="R21" s="25"/>
      <c r="S21" s="22"/>
      <c r="T21" s="26"/>
      <c r="U21" s="27"/>
      <c r="V21" s="28"/>
      <c r="W21" s="29"/>
      <c r="X21" s="28"/>
      <c r="Y21" s="29"/>
      <c r="Z21" s="28"/>
      <c r="AA21" s="29"/>
      <c r="AB21" s="31"/>
      <c r="AC21" s="33"/>
      <c r="AD21" s="139"/>
      <c r="AE21" s="138"/>
      <c r="AF21" s="139"/>
      <c r="AG21" s="138">
        <v>52</v>
      </c>
      <c r="AH21" s="32"/>
      <c r="AI21" s="534"/>
    </row>
    <row r="22" spans="1:35" ht="12.75" x14ac:dyDescent="0.2">
      <c r="B22" s="150" t="s">
        <v>8</v>
      </c>
      <c r="C22" s="150">
        <v>3286</v>
      </c>
      <c r="D22" s="151">
        <v>1.804215693272351</v>
      </c>
      <c r="E22" s="150">
        <v>3354</v>
      </c>
      <c r="F22" s="151">
        <v>1.7361236923427317</v>
      </c>
      <c r="G22" s="150">
        <v>4004</v>
      </c>
      <c r="H22" s="151">
        <v>1.9535519125683058</v>
      </c>
      <c r="I22" s="150">
        <v>4202</v>
      </c>
      <c r="J22" s="151">
        <v>2.0088058552722785</v>
      </c>
      <c r="K22" s="150">
        <v>4384</v>
      </c>
      <c r="L22" s="151">
        <v>1.9353101396301544</v>
      </c>
      <c r="M22" s="150">
        <v>4523</v>
      </c>
      <c r="N22" s="151">
        <v>1.9104540654699049</v>
      </c>
      <c r="O22" s="150">
        <v>4545</v>
      </c>
      <c r="P22" s="151">
        <v>1.8954163869068223</v>
      </c>
      <c r="Q22" s="150">
        <v>4670</v>
      </c>
      <c r="R22" s="154">
        <v>1.844107740119018</v>
      </c>
      <c r="S22" s="150">
        <v>4804</v>
      </c>
      <c r="T22" s="155">
        <v>1.7806706055910981</v>
      </c>
      <c r="U22" s="156">
        <v>4848</v>
      </c>
      <c r="V22" s="157">
        <f>U22*100/U24</f>
        <v>1.7551290823585632</v>
      </c>
      <c r="W22" s="158">
        <v>5140</v>
      </c>
      <c r="X22" s="157">
        <f>W22*100/W24</f>
        <v>1.7362108043655231</v>
      </c>
      <c r="Y22" s="158">
        <v>5236</v>
      </c>
      <c r="Z22" s="157">
        <f>Y22*100/Y24</f>
        <v>1.7101330938188943</v>
      </c>
      <c r="AA22" s="158">
        <v>5249</v>
      </c>
      <c r="AB22" s="159">
        <v>1.7048850201377159</v>
      </c>
      <c r="AC22" s="158">
        <v>5418</v>
      </c>
      <c r="AD22" s="161">
        <f>AC22*100/AC24</f>
        <v>1.6809016930012068</v>
      </c>
      <c r="AE22" s="168">
        <v>5706</v>
      </c>
      <c r="AF22" s="161">
        <f>AE22*100/AE24</f>
        <v>1.6991245309987493</v>
      </c>
      <c r="AG22" s="168">
        <v>6164</v>
      </c>
      <c r="AH22" s="163">
        <f>AG22*100/AG24</f>
        <v>1.7616612888935888</v>
      </c>
      <c r="AI22" s="534"/>
    </row>
    <row r="23" spans="1:35" ht="12.75" x14ac:dyDescent="0.2">
      <c r="B23" s="164" t="s">
        <v>326</v>
      </c>
      <c r="C23" s="164"/>
      <c r="D23" s="165"/>
      <c r="E23" s="164"/>
      <c r="F23" s="165"/>
      <c r="G23" s="164"/>
      <c r="H23" s="165"/>
      <c r="I23" s="164"/>
      <c r="J23" s="165"/>
      <c r="K23" s="164"/>
      <c r="L23" s="165"/>
      <c r="M23" s="164"/>
      <c r="N23" s="165"/>
      <c r="O23" s="179"/>
      <c r="P23" s="165"/>
      <c r="Q23" s="179"/>
      <c r="R23" s="166"/>
      <c r="S23" s="179"/>
      <c r="T23" s="167"/>
      <c r="U23" s="180"/>
      <c r="V23" s="181"/>
      <c r="W23" s="182"/>
      <c r="X23" s="181"/>
      <c r="Y23" s="182"/>
      <c r="Z23" s="181"/>
      <c r="AA23" s="182"/>
      <c r="AB23" s="183"/>
      <c r="AC23" s="182"/>
      <c r="AD23" s="184"/>
      <c r="AE23" s="185">
        <v>1445</v>
      </c>
      <c r="AF23" s="184">
        <f>AE23*100/AE24</f>
        <v>0.43029003632898577</v>
      </c>
      <c r="AG23" s="185">
        <v>2794</v>
      </c>
      <c r="AH23" s="186">
        <f>AG23*100/AG24</f>
        <v>0.79852070752249948</v>
      </c>
      <c r="AI23" s="534"/>
    </row>
    <row r="24" spans="1:35" s="38" customFormat="1" ht="13.5" thickBot="1" x14ac:dyDescent="0.25">
      <c r="B24" s="169" t="s">
        <v>15</v>
      </c>
      <c r="C24" s="170">
        <v>182129</v>
      </c>
      <c r="D24" s="171">
        <v>100</v>
      </c>
      <c r="E24" s="170">
        <v>193189</v>
      </c>
      <c r="F24" s="171">
        <v>100</v>
      </c>
      <c r="G24" s="170">
        <v>204960</v>
      </c>
      <c r="H24" s="171">
        <v>100</v>
      </c>
      <c r="I24" s="170">
        <v>209179</v>
      </c>
      <c r="J24" s="171">
        <v>100</v>
      </c>
      <c r="K24" s="170">
        <v>226527</v>
      </c>
      <c r="L24" s="171">
        <v>100</v>
      </c>
      <c r="M24" s="170">
        <v>236750</v>
      </c>
      <c r="N24" s="171">
        <v>100</v>
      </c>
      <c r="O24" s="171">
        <v>239789</v>
      </c>
      <c r="P24" s="171">
        <v>100</v>
      </c>
      <c r="Q24" s="171">
        <v>253239</v>
      </c>
      <c r="R24" s="171">
        <v>100</v>
      </c>
      <c r="S24" s="171">
        <v>269786</v>
      </c>
      <c r="T24" s="172">
        <v>100</v>
      </c>
      <c r="U24" s="173">
        <f t="shared" ref="U24:AF24" si="0">U23+U22+U18+U15+U9</f>
        <v>276219</v>
      </c>
      <c r="V24" s="174">
        <f t="shared" si="0"/>
        <v>100</v>
      </c>
      <c r="W24" s="174">
        <f t="shared" si="0"/>
        <v>296047</v>
      </c>
      <c r="X24" s="174">
        <f t="shared" si="0"/>
        <v>100</v>
      </c>
      <c r="Y24" s="174">
        <f t="shared" si="0"/>
        <v>306175</v>
      </c>
      <c r="Z24" s="174">
        <f t="shared" si="0"/>
        <v>100</v>
      </c>
      <c r="AA24" s="174">
        <f t="shared" si="0"/>
        <v>307880</v>
      </c>
      <c r="AB24" s="174">
        <f t="shared" si="0"/>
        <v>101.70488502013771</v>
      </c>
      <c r="AC24" s="174">
        <f t="shared" si="0"/>
        <v>322327</v>
      </c>
      <c r="AD24" s="175">
        <f t="shared" si="0"/>
        <v>100</v>
      </c>
      <c r="AE24" s="176">
        <f t="shared" si="0"/>
        <v>335820</v>
      </c>
      <c r="AF24" s="175">
        <f t="shared" si="0"/>
        <v>100</v>
      </c>
      <c r="AG24" s="176">
        <f>AG23+AG22+AG18+AG15+AG9</f>
        <v>349897</v>
      </c>
      <c r="AH24" s="177">
        <f t="shared" ref="AH24" si="1">AH23+AH22+AH18+AH15+AH9</f>
        <v>100</v>
      </c>
      <c r="AI24" s="534"/>
    </row>
    <row r="25" spans="1:35" ht="12.75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35" ht="19.5" customHeight="1" x14ac:dyDescent="0.2"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558" t="s">
        <v>340</v>
      </c>
      <c r="V26" s="558"/>
      <c r="W26" s="558"/>
      <c r="X26" s="558"/>
      <c r="Y26" s="558"/>
      <c r="Z26" s="558"/>
      <c r="AA26" s="558"/>
      <c r="AB26" s="558"/>
      <c r="AC26" s="558"/>
      <c r="AD26" s="558"/>
      <c r="AE26" s="558"/>
      <c r="AF26" s="558"/>
      <c r="AG26" s="533"/>
      <c r="AH26" s="533"/>
    </row>
    <row r="27" spans="1:35" ht="21.75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558" t="s">
        <v>290</v>
      </c>
      <c r="V27" s="558"/>
      <c r="W27" s="558"/>
      <c r="X27" s="558"/>
      <c r="Y27" s="558"/>
      <c r="Z27" s="558"/>
      <c r="AA27" s="558"/>
      <c r="AB27" s="558"/>
      <c r="AC27" s="558"/>
      <c r="AD27" s="558"/>
      <c r="AE27" s="558"/>
      <c r="AF27" s="558"/>
      <c r="AG27" s="533"/>
      <c r="AH27" s="533"/>
    </row>
    <row r="28" spans="1:35" ht="12.75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AF28" s="39"/>
      <c r="AG28" s="39"/>
      <c r="AH28" s="39"/>
    </row>
    <row r="29" spans="1:35" ht="12.75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35" s="36" customFormat="1" ht="12.75" x14ac:dyDescent="0.2">
      <c r="A30" s="362"/>
      <c r="AG30" s="532"/>
      <c r="AH30" s="532"/>
      <c r="AI30" s="34"/>
    </row>
    <row r="31" spans="1:35" s="36" customFormat="1" ht="12.75" x14ac:dyDescent="0.2">
      <c r="A31" s="362"/>
      <c r="B31" s="40"/>
      <c r="C31" s="40"/>
      <c r="D31" s="40"/>
      <c r="E31" s="40"/>
      <c r="F31" s="40"/>
      <c r="G31" s="40"/>
      <c r="H31" s="40"/>
      <c r="I31" s="40"/>
      <c r="AG31" s="532"/>
      <c r="AH31" s="532"/>
      <c r="AI31" s="34"/>
    </row>
    <row r="32" spans="1:35" s="36" customFormat="1" ht="12.75" x14ac:dyDescent="0.2">
      <c r="A32" s="362"/>
      <c r="B32" s="40"/>
      <c r="C32" s="40"/>
      <c r="D32" s="40"/>
      <c r="E32" s="40"/>
      <c r="F32" s="40"/>
      <c r="G32" s="40"/>
      <c r="H32" s="40"/>
      <c r="I32" s="40"/>
      <c r="AG32" s="532"/>
      <c r="AH32" s="532"/>
      <c r="AI32" s="34"/>
    </row>
    <row r="33" ht="12.75" customHeight="1" x14ac:dyDescent="0.2"/>
  </sheetData>
  <mergeCells count="5">
    <mergeCell ref="U2:AF2"/>
    <mergeCell ref="U4:AF4"/>
    <mergeCell ref="U5:AF5"/>
    <mergeCell ref="U26:AF26"/>
    <mergeCell ref="U27:AF27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5"/>
  <sheetViews>
    <sheetView zoomScaleNormal="100" workbookViewId="0"/>
  </sheetViews>
  <sheetFormatPr baseColWidth="10" defaultRowHeight="12.75" x14ac:dyDescent="0.2"/>
  <cols>
    <col min="1" max="1" width="2.85546875" style="44" customWidth="1"/>
    <col min="2" max="2" width="11.42578125" style="44"/>
    <col min="3" max="3" width="13" style="44" customWidth="1"/>
    <col min="4" max="4" width="15.42578125" style="44" customWidth="1"/>
    <col min="5" max="5" width="13.42578125" style="44" customWidth="1"/>
    <col min="6" max="6" width="13.85546875" style="44" customWidth="1"/>
    <col min="7" max="7" width="15.28515625" style="44" customWidth="1"/>
    <col min="8" max="8" width="14.5703125" style="44" customWidth="1"/>
    <col min="9" max="9" width="15" style="44" customWidth="1"/>
    <col min="10" max="10" width="13.42578125" style="44" customWidth="1"/>
    <col min="11" max="11" width="12.140625" style="44" customWidth="1"/>
    <col min="12" max="16384" width="11.42578125" style="44"/>
  </cols>
  <sheetData>
    <row r="2" spans="2:15" ht="15.75" x14ac:dyDescent="0.2">
      <c r="C2" s="559" t="s">
        <v>70</v>
      </c>
      <c r="D2" s="559"/>
      <c r="E2" s="559"/>
      <c r="F2" s="559"/>
      <c r="G2" s="559"/>
      <c r="H2" s="559"/>
      <c r="I2" s="559"/>
      <c r="J2" s="559"/>
      <c r="K2" s="559"/>
    </row>
    <row r="3" spans="2:15" ht="15.75" x14ac:dyDescent="0.25">
      <c r="C3" s="504"/>
      <c r="D3" s="48"/>
      <c r="E3" s="48"/>
      <c r="F3" s="48"/>
      <c r="G3" s="48"/>
      <c r="H3" s="48"/>
      <c r="I3" s="48"/>
      <c r="J3" s="48"/>
      <c r="K3" s="65" t="s">
        <v>307</v>
      </c>
    </row>
    <row r="4" spans="2:15" ht="15.75" x14ac:dyDescent="0.2">
      <c r="C4" s="560" t="s">
        <v>342</v>
      </c>
      <c r="D4" s="560"/>
      <c r="E4" s="560"/>
      <c r="F4" s="560"/>
      <c r="G4" s="560"/>
      <c r="H4" s="560"/>
      <c r="I4" s="560"/>
      <c r="J4" s="560"/>
      <c r="K4" s="560"/>
    </row>
    <row r="5" spans="2:15" ht="15.75" x14ac:dyDescent="0.2">
      <c r="C5" s="561" t="s">
        <v>79</v>
      </c>
      <c r="D5" s="561"/>
      <c r="E5" s="561"/>
      <c r="F5" s="561"/>
      <c r="G5" s="561"/>
      <c r="H5" s="561"/>
      <c r="I5" s="561"/>
      <c r="J5" s="561"/>
      <c r="K5" s="561"/>
    </row>
    <row r="6" spans="2:15" ht="16.5" thickBot="1" x14ac:dyDescent="0.3">
      <c r="C6" s="504"/>
      <c r="D6" s="48"/>
      <c r="E6" s="48"/>
      <c r="F6" s="48"/>
      <c r="G6" s="48"/>
      <c r="H6" s="48"/>
      <c r="I6" s="48"/>
      <c r="J6" s="48"/>
    </row>
    <row r="7" spans="2:15" ht="37.5" thickTop="1" thickBot="1" x14ac:dyDescent="0.25">
      <c r="B7" s="49"/>
      <c r="C7" s="189" t="s">
        <v>325</v>
      </c>
      <c r="D7" s="190" t="s">
        <v>80</v>
      </c>
      <c r="E7" s="190" t="s">
        <v>81</v>
      </c>
      <c r="F7" s="190" t="s">
        <v>324</v>
      </c>
      <c r="G7" s="190" t="s">
        <v>82</v>
      </c>
      <c r="H7" s="190" t="s">
        <v>81</v>
      </c>
      <c r="I7" s="190" t="s">
        <v>83</v>
      </c>
      <c r="J7" s="190" t="s">
        <v>84</v>
      </c>
      <c r="K7" s="191" t="s">
        <v>85</v>
      </c>
    </row>
    <row r="8" spans="2:15" ht="17.25" hidden="1" customHeight="1" thickTop="1" x14ac:dyDescent="0.2">
      <c r="B8" s="50">
        <v>2003</v>
      </c>
      <c r="C8" s="51">
        <v>129601</v>
      </c>
      <c r="D8" s="51">
        <v>4887379</v>
      </c>
      <c r="E8" s="52">
        <v>26.517485138762517</v>
      </c>
      <c r="F8" s="51">
        <v>63588</v>
      </c>
      <c r="G8" s="51">
        <v>831563</v>
      </c>
      <c r="H8" s="52">
        <v>76.468048722706513</v>
      </c>
      <c r="I8" s="53">
        <v>193189</v>
      </c>
      <c r="J8" s="53">
        <v>5718942</v>
      </c>
      <c r="K8" s="54">
        <v>33.780548919712771</v>
      </c>
      <c r="O8" s="55"/>
    </row>
    <row r="9" spans="2:15" ht="17.25" hidden="1" customHeight="1" x14ac:dyDescent="0.2">
      <c r="B9" s="50">
        <v>2004</v>
      </c>
      <c r="C9" s="51">
        <v>136445</v>
      </c>
      <c r="D9" s="51">
        <v>4959473</v>
      </c>
      <c r="E9" s="52">
        <v>27.511995730191494</v>
      </c>
      <c r="F9" s="51">
        <v>68515</v>
      </c>
      <c r="G9" s="51">
        <v>845356</v>
      </c>
      <c r="H9" s="52">
        <v>81.048694277913683</v>
      </c>
      <c r="I9" s="53">
        <v>204960</v>
      </c>
      <c r="J9" s="53">
        <v>5804829</v>
      </c>
      <c r="K9" s="54">
        <v>35.30853363639136</v>
      </c>
      <c r="O9" s="55"/>
    </row>
    <row r="10" spans="2:15" ht="17.25" hidden="1" customHeight="1" x14ac:dyDescent="0.2">
      <c r="B10" s="50">
        <v>2005</v>
      </c>
      <c r="C10" s="51">
        <v>136954</v>
      </c>
      <c r="D10" s="51">
        <v>5119619</v>
      </c>
      <c r="E10" s="52">
        <v>26.750818762099289</v>
      </c>
      <c r="F10" s="51">
        <v>72225</v>
      </c>
      <c r="G10" s="51">
        <v>844524</v>
      </c>
      <c r="H10" s="52">
        <v>85.521548233087515</v>
      </c>
      <c r="I10" s="53">
        <v>209179</v>
      </c>
      <c r="J10" s="53">
        <v>5964143</v>
      </c>
      <c r="K10" s="54">
        <v>35.072767369930595</v>
      </c>
      <c r="O10" s="55"/>
    </row>
    <row r="11" spans="2:15" ht="17.25" hidden="1" customHeight="1" x14ac:dyDescent="0.2">
      <c r="B11" s="50">
        <v>2006</v>
      </c>
      <c r="C11" s="51">
        <v>146053</v>
      </c>
      <c r="D11" s="51">
        <v>5140103</v>
      </c>
      <c r="E11" s="52">
        <v>28.414411150904954</v>
      </c>
      <c r="F11" s="51">
        <v>80474</v>
      </c>
      <c r="G11" s="51">
        <v>868080</v>
      </c>
      <c r="H11" s="52">
        <v>92.703437471200814</v>
      </c>
      <c r="I11" s="53">
        <v>226527</v>
      </c>
      <c r="J11" s="53">
        <v>6008183</v>
      </c>
      <c r="K11" s="54">
        <v>37.703079283703573</v>
      </c>
      <c r="O11" s="55"/>
    </row>
    <row r="12" spans="2:15" ht="17.25" hidden="1" customHeight="1" x14ac:dyDescent="0.2">
      <c r="B12" s="50">
        <v>2007</v>
      </c>
      <c r="C12" s="51">
        <v>151475</v>
      </c>
      <c r="D12" s="51">
        <v>5206139</v>
      </c>
      <c r="E12" s="52">
        <v>29.095458265712846</v>
      </c>
      <c r="F12" s="51">
        <v>85275</v>
      </c>
      <c r="G12" s="51">
        <v>875550</v>
      </c>
      <c r="H12" s="52">
        <v>97.395922562960422</v>
      </c>
      <c r="I12" s="53">
        <v>236750</v>
      </c>
      <c r="J12" s="53">
        <v>6081689</v>
      </c>
      <c r="K12" s="54">
        <v>38.928330600265816</v>
      </c>
      <c r="O12" s="55"/>
    </row>
    <row r="13" spans="2:15" ht="17.25" hidden="1" customHeight="1" x14ac:dyDescent="0.2">
      <c r="B13" s="50">
        <v>2008</v>
      </c>
      <c r="C13" s="51">
        <v>154738</v>
      </c>
      <c r="D13" s="51">
        <v>5376217</v>
      </c>
      <c r="E13" s="52">
        <v>28.781948347695046</v>
      </c>
      <c r="F13" s="51">
        <v>85051</v>
      </c>
      <c r="G13" s="51">
        <v>895421</v>
      </c>
      <c r="H13" s="52">
        <v>94.984370480477892</v>
      </c>
      <c r="I13" s="53">
        <v>239789</v>
      </c>
      <c r="J13" s="53">
        <v>6271638</v>
      </c>
      <c r="K13" s="54">
        <v>38.233871278922663</v>
      </c>
      <c r="O13" s="47"/>
    </row>
    <row r="14" spans="2:15" ht="26.25" customHeight="1" thickTop="1" x14ac:dyDescent="0.2">
      <c r="B14" s="187">
        <v>2009</v>
      </c>
      <c r="C14" s="51">
        <v>161282</v>
      </c>
      <c r="D14" s="51">
        <v>5465585</v>
      </c>
      <c r="E14" s="52">
        <v>29.508643631011136</v>
      </c>
      <c r="F14" s="51">
        <v>91957</v>
      </c>
      <c r="G14" s="51">
        <v>921347</v>
      </c>
      <c r="H14" s="52">
        <v>99.80713021261262</v>
      </c>
      <c r="I14" s="53">
        <v>253239</v>
      </c>
      <c r="J14" s="53">
        <v>6386932</v>
      </c>
      <c r="K14" s="54">
        <v>39.649553181402283</v>
      </c>
    </row>
    <row r="15" spans="2:15" ht="26.25" customHeight="1" x14ac:dyDescent="0.2">
      <c r="B15" s="187">
        <v>2010</v>
      </c>
      <c r="C15" s="51">
        <v>168969</v>
      </c>
      <c r="D15" s="51">
        <v>5510635</v>
      </c>
      <c r="E15" s="52">
        <v>30.662346535381133</v>
      </c>
      <c r="F15" s="51">
        <v>100817</v>
      </c>
      <c r="G15" s="51">
        <v>948049</v>
      </c>
      <c r="H15" s="52">
        <v>106.34154985660024</v>
      </c>
      <c r="I15" s="53">
        <v>269786</v>
      </c>
      <c r="J15" s="53">
        <v>6458684</v>
      </c>
      <c r="K15" s="54">
        <v>41.771048095865964</v>
      </c>
    </row>
    <row r="16" spans="2:15" ht="26.25" customHeight="1" x14ac:dyDescent="0.2">
      <c r="B16" s="187">
        <v>2011</v>
      </c>
      <c r="C16" s="53">
        <v>174454</v>
      </c>
      <c r="D16" s="53">
        <v>5515478</v>
      </c>
      <c r="E16" s="56">
        <v>31.62989681039431</v>
      </c>
      <c r="F16" s="53">
        <v>101765</v>
      </c>
      <c r="G16" s="51">
        <v>974202</v>
      </c>
      <c r="H16" s="56">
        <v>104.45985534827479</v>
      </c>
      <c r="I16" s="53">
        <v>276219</v>
      </c>
      <c r="J16" s="53">
        <v>6489680</v>
      </c>
      <c r="K16" s="54">
        <v>42.562807411151248</v>
      </c>
    </row>
    <row r="17" spans="2:30" ht="26.25" customHeight="1" x14ac:dyDescent="0.2">
      <c r="B17" s="187">
        <v>2012</v>
      </c>
      <c r="C17" s="53">
        <v>182744</v>
      </c>
      <c r="D17" s="53">
        <v>5501222</v>
      </c>
      <c r="E17" s="56">
        <v>33.218801204532376</v>
      </c>
      <c r="F17" s="57">
        <v>113303</v>
      </c>
      <c r="G17" s="57">
        <v>997338</v>
      </c>
      <c r="H17" s="58">
        <v>113.6</v>
      </c>
      <c r="I17" s="53">
        <v>296047</v>
      </c>
      <c r="J17" s="53">
        <v>6498560</v>
      </c>
      <c r="K17" s="54">
        <v>45.55578466614142</v>
      </c>
    </row>
    <row r="18" spans="2:30" ht="26.25" customHeight="1" x14ac:dyDescent="0.2">
      <c r="B18" s="187">
        <v>2013</v>
      </c>
      <c r="C18" s="53">
        <v>188382</v>
      </c>
      <c r="D18" s="53">
        <v>5472528</v>
      </c>
      <c r="E18" s="56">
        <v>34.42321354956978</v>
      </c>
      <c r="F18" s="57">
        <v>117793</v>
      </c>
      <c r="G18" s="57">
        <v>1023023</v>
      </c>
      <c r="H18" s="58">
        <v>115.14208380456745</v>
      </c>
      <c r="I18" s="53">
        <v>306175</v>
      </c>
      <c r="J18" s="53">
        <v>6495551</v>
      </c>
      <c r="K18" s="54">
        <v>47.136109007534543</v>
      </c>
    </row>
    <row r="19" spans="2:30" s="59" customFormat="1" ht="26.25" customHeight="1" x14ac:dyDescent="0.2">
      <c r="B19" s="187">
        <v>2014</v>
      </c>
      <c r="C19" s="53">
        <v>188046</v>
      </c>
      <c r="D19" s="53">
        <v>5401249</v>
      </c>
      <c r="E19" s="56">
        <v>34.815280687855712</v>
      </c>
      <c r="F19" s="53">
        <v>119834</v>
      </c>
      <c r="G19" s="53">
        <v>1053191</v>
      </c>
      <c r="H19" s="56">
        <v>113.78183064610313</v>
      </c>
      <c r="I19" s="53">
        <v>307880</v>
      </c>
      <c r="J19" s="53">
        <v>6454440</v>
      </c>
      <c r="K19" s="54">
        <v>47.700497641933303</v>
      </c>
    </row>
    <row r="20" spans="2:30" s="59" customFormat="1" ht="26.25" customHeight="1" x14ac:dyDescent="0.2">
      <c r="B20" s="187">
        <v>2015</v>
      </c>
      <c r="C20" s="53">
        <v>194535</v>
      </c>
      <c r="D20" s="53">
        <v>5357084</v>
      </c>
      <c r="E20" s="56">
        <f>C20/D20*1000</f>
        <v>36.313598965407301</v>
      </c>
      <c r="F20" s="53">
        <v>127792</v>
      </c>
      <c r="G20" s="53">
        <v>1079912</v>
      </c>
      <c r="H20" s="56">
        <f>F20/G20*1000</f>
        <v>118.33556808332531</v>
      </c>
      <c r="I20" s="53">
        <v>322327</v>
      </c>
      <c r="J20" s="53">
        <v>6436996</v>
      </c>
      <c r="K20" s="54">
        <f>I20/J20*1000</f>
        <v>50.074133959381051</v>
      </c>
    </row>
    <row r="21" spans="2:30" s="59" customFormat="1" ht="26.25" customHeight="1" x14ac:dyDescent="0.2">
      <c r="B21" s="187">
        <v>2016</v>
      </c>
      <c r="C21" s="53">
        <v>201458</v>
      </c>
      <c r="D21" s="53">
        <v>5364190</v>
      </c>
      <c r="E21" s="56">
        <f>C21/D21*1000</f>
        <v>37.556089549400745</v>
      </c>
      <c r="F21" s="53">
        <v>134362</v>
      </c>
      <c r="G21" s="53">
        <v>1102806</v>
      </c>
      <c r="H21" s="56">
        <f>F21/G21*1000</f>
        <v>121.83647894552622</v>
      </c>
      <c r="I21" s="53">
        <v>335820</v>
      </c>
      <c r="J21" s="53">
        <v>6466996</v>
      </c>
      <c r="K21" s="54">
        <f>I21/J21*1000</f>
        <v>51.928283240008192</v>
      </c>
    </row>
    <row r="22" spans="2:30" s="59" customFormat="1" ht="26.25" customHeight="1" thickBot="1" x14ac:dyDescent="0.25">
      <c r="B22" s="188">
        <v>2017</v>
      </c>
      <c r="C22" s="60">
        <v>208814</v>
      </c>
      <c r="D22" s="60">
        <v>5380697</v>
      </c>
      <c r="E22" s="61">
        <f>C22/D22*1000</f>
        <v>38.807983426682448</v>
      </c>
      <c r="F22" s="60">
        <v>141083</v>
      </c>
      <c r="G22" s="60">
        <v>1126487</v>
      </c>
      <c r="H22" s="61">
        <f>F22/G22*1000</f>
        <v>125.24156958757624</v>
      </c>
      <c r="I22" s="60">
        <f>C22+F22</f>
        <v>349897</v>
      </c>
      <c r="J22" s="60">
        <v>6507184</v>
      </c>
      <c r="K22" s="62">
        <f>I22/J22*1000</f>
        <v>53.77087846294188</v>
      </c>
    </row>
    <row r="23" spans="2:30" ht="16.5" thickTop="1" x14ac:dyDescent="0.25">
      <c r="C23" s="504"/>
      <c r="D23" s="48"/>
      <c r="E23" s="48"/>
      <c r="F23" s="48"/>
      <c r="G23" s="48"/>
      <c r="H23" s="48"/>
      <c r="I23" s="48"/>
      <c r="J23" s="48"/>
    </row>
    <row r="24" spans="2:30" x14ac:dyDescent="0.2">
      <c r="B24" s="557" t="s">
        <v>343</v>
      </c>
      <c r="C24" s="562"/>
      <c r="D24" s="562"/>
      <c r="E24" s="562"/>
      <c r="F24" s="562"/>
      <c r="G24" s="562"/>
      <c r="H24" s="562"/>
      <c r="I24" s="562"/>
      <c r="J24" s="562"/>
      <c r="K24" s="562"/>
    </row>
    <row r="25" spans="2:30" x14ac:dyDescent="0.2">
      <c r="B25" s="563" t="s">
        <v>290</v>
      </c>
      <c r="C25" s="563"/>
      <c r="D25" s="563"/>
      <c r="E25" s="563"/>
      <c r="F25" s="563"/>
      <c r="G25" s="563"/>
      <c r="H25" s="563"/>
      <c r="I25" s="563"/>
      <c r="J25" s="563"/>
      <c r="K25" s="563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</row>
  </sheetData>
  <mergeCells count="5">
    <mergeCell ref="C2:K2"/>
    <mergeCell ref="C4:K4"/>
    <mergeCell ref="C5:K5"/>
    <mergeCell ref="B24:K24"/>
    <mergeCell ref="B25:K25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view="pageLayout" zoomScaleNormal="100" workbookViewId="0">
      <selection activeCell="B14" sqref="B14:D14"/>
    </sheetView>
  </sheetViews>
  <sheetFormatPr baseColWidth="10" defaultRowHeight="12.75" x14ac:dyDescent="0.2"/>
  <cols>
    <col min="1" max="1" width="28.7109375" style="47" customWidth="1"/>
    <col min="2" max="2" width="17.85546875" style="47" customWidth="1"/>
    <col min="3" max="3" width="41.5703125" style="47" customWidth="1"/>
    <col min="4" max="4" width="17.5703125" style="47" customWidth="1"/>
    <col min="5" max="16384" width="11.42578125" style="47"/>
  </cols>
  <sheetData>
    <row r="2" spans="2:25" ht="15.75" x14ac:dyDescent="0.25">
      <c r="C2" s="564" t="s">
        <v>78</v>
      </c>
      <c r="D2" s="564"/>
    </row>
    <row r="3" spans="2:25" x14ac:dyDescent="0.2">
      <c r="E3" s="136" t="s">
        <v>307</v>
      </c>
    </row>
    <row r="4" spans="2:25" ht="15" x14ac:dyDescent="0.2">
      <c r="C4" s="565" t="s">
        <v>336</v>
      </c>
      <c r="D4" s="565"/>
    </row>
    <row r="5" spans="2:25" ht="15.75" x14ac:dyDescent="0.25">
      <c r="B5" s="129"/>
      <c r="C5" s="557" t="s">
        <v>337</v>
      </c>
      <c r="D5" s="557"/>
      <c r="E5" s="129"/>
    </row>
    <row r="6" spans="2:25" ht="15.75" x14ac:dyDescent="0.25">
      <c r="B6" s="129"/>
      <c r="C6" s="130"/>
      <c r="D6" s="129"/>
      <c r="E6" s="129"/>
    </row>
    <row r="7" spans="2:25" ht="16.5" thickBot="1" x14ac:dyDescent="0.3">
      <c r="B7" s="131"/>
      <c r="C7" s="131"/>
      <c r="D7" s="132"/>
      <c r="E7" s="132"/>
    </row>
    <row r="8" spans="2:25" ht="17.25" thickTop="1" thickBot="1" x14ac:dyDescent="0.3">
      <c r="B8" s="48"/>
      <c r="C8" s="493" t="s">
        <v>16</v>
      </c>
      <c r="D8" s="497" t="s">
        <v>1</v>
      </c>
      <c r="E8" s="132"/>
    </row>
    <row r="9" spans="2:25" ht="16.5" thickTop="1" x14ac:dyDescent="0.25">
      <c r="B9" s="501" t="s">
        <v>17</v>
      </c>
      <c r="C9" s="494">
        <v>176115</v>
      </c>
      <c r="D9" s="495">
        <f>C9/C11*100</f>
        <v>50.333383824382608</v>
      </c>
      <c r="E9" s="132"/>
    </row>
    <row r="10" spans="2:25" ht="16.5" thickBot="1" x14ac:dyDescent="0.3">
      <c r="B10" s="502" t="s">
        <v>18</v>
      </c>
      <c r="C10" s="496">
        <v>173782</v>
      </c>
      <c r="D10" s="498">
        <f>C10/C11*100</f>
        <v>49.666616175617392</v>
      </c>
      <c r="E10" s="133"/>
    </row>
    <row r="11" spans="2:25" ht="16.5" thickBot="1" x14ac:dyDescent="0.3">
      <c r="B11" s="503" t="s">
        <v>15</v>
      </c>
      <c r="C11" s="499">
        <f>SUM(C9:C10)</f>
        <v>349897</v>
      </c>
      <c r="D11" s="500">
        <f>SUM(D9:D10)</f>
        <v>100</v>
      </c>
      <c r="E11" s="133"/>
    </row>
    <row r="12" spans="2:25" ht="16.5" thickTop="1" x14ac:dyDescent="0.25">
      <c r="E12" s="133"/>
      <c r="F12" s="134"/>
    </row>
    <row r="13" spans="2:25" x14ac:dyDescent="0.2">
      <c r="B13" s="557" t="s">
        <v>344</v>
      </c>
      <c r="C13" s="557"/>
      <c r="D13" s="557"/>
      <c r="E13" s="87"/>
      <c r="F13" s="87"/>
    </row>
    <row r="14" spans="2:25" ht="27.75" customHeight="1" x14ac:dyDescent="0.2">
      <c r="B14" s="558" t="s">
        <v>290</v>
      </c>
      <c r="C14" s="558"/>
      <c r="D14" s="558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</row>
    <row r="15" spans="2:25" ht="15.75" x14ac:dyDescent="0.25">
      <c r="B15" s="135"/>
      <c r="C15" s="135"/>
      <c r="D15" s="135"/>
      <c r="E15" s="133"/>
      <c r="F15" s="134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7"/>
  <sheetViews>
    <sheetView view="pageLayout" topLeftCell="A2" zoomScaleNormal="100" workbookViewId="0">
      <selection activeCell="C16" sqref="C16:K16"/>
    </sheetView>
  </sheetViews>
  <sheetFormatPr baseColWidth="10" defaultRowHeight="12.75" x14ac:dyDescent="0.2"/>
  <cols>
    <col min="1" max="1" width="13" style="285" customWidth="1"/>
    <col min="2" max="2" width="19.28515625" style="36" customWidth="1"/>
    <col min="3" max="3" width="12.42578125" style="36" customWidth="1"/>
    <col min="4" max="4" width="21" style="36" hidden="1" customWidth="1"/>
    <col min="5" max="5" width="14.28515625" style="36" bestFit="1" customWidth="1"/>
    <col min="6" max="6" width="18.42578125" style="36" customWidth="1"/>
    <col min="7" max="7" width="17" style="36" hidden="1" customWidth="1"/>
    <col min="8" max="8" width="14.28515625" style="36" bestFit="1" customWidth="1"/>
    <col min="9" max="9" width="11.5703125" style="36" customWidth="1"/>
    <col min="10" max="10" width="16" style="36" hidden="1" customWidth="1"/>
    <col min="11" max="11" width="14.28515625" style="36" bestFit="1" customWidth="1"/>
    <col min="12" max="12" width="40.140625" style="36" hidden="1" customWidth="1"/>
    <col min="13" max="13" width="11.42578125" style="36"/>
    <col min="14" max="14" width="11.7109375" style="36" customWidth="1"/>
    <col min="15" max="15" width="5.5703125" style="36" customWidth="1"/>
    <col min="16" max="16384" width="11.42578125" style="36"/>
  </cols>
  <sheetData>
    <row r="2" spans="2:12" ht="15" x14ac:dyDescent="0.25">
      <c r="B2" s="90"/>
      <c r="C2" s="568" t="s">
        <v>61</v>
      </c>
      <c r="D2" s="568"/>
      <c r="E2" s="568"/>
      <c r="F2" s="568"/>
      <c r="G2" s="568"/>
      <c r="H2" s="568"/>
      <c r="I2" s="568"/>
      <c r="J2" s="568"/>
      <c r="K2" s="568"/>
    </row>
    <row r="3" spans="2:12" ht="15" x14ac:dyDescent="0.25">
      <c r="B3" s="285"/>
      <c r="C3" s="90"/>
      <c r="D3" s="90"/>
      <c r="E3" s="90"/>
      <c r="F3" s="90"/>
      <c r="G3" s="90"/>
      <c r="H3" s="90"/>
      <c r="I3" s="90"/>
      <c r="J3" s="90"/>
      <c r="K3" s="126" t="s">
        <v>307</v>
      </c>
    </row>
    <row r="4" spans="2:12" ht="35.25" customHeight="1" x14ac:dyDescent="0.25">
      <c r="C4" s="567" t="s">
        <v>19</v>
      </c>
      <c r="D4" s="567"/>
      <c r="E4" s="567"/>
      <c r="F4" s="567"/>
      <c r="G4" s="567"/>
      <c r="H4" s="567"/>
      <c r="I4" s="567"/>
      <c r="J4" s="567"/>
      <c r="K4" s="567"/>
    </row>
    <row r="5" spans="2:12" ht="18.75" customHeight="1" x14ac:dyDescent="0.25">
      <c r="B5" s="90"/>
      <c r="C5" s="566" t="s">
        <v>296</v>
      </c>
      <c r="D5" s="566"/>
      <c r="E5" s="566"/>
      <c r="F5" s="566"/>
      <c r="G5" s="566"/>
      <c r="H5" s="566"/>
      <c r="I5" s="566"/>
      <c r="J5" s="566"/>
      <c r="K5" s="566"/>
    </row>
    <row r="6" spans="2:12" ht="15" x14ac:dyDescent="0.25"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2:12" s="286" customFormat="1" ht="15.75" thickBot="1" x14ac:dyDescent="0.3">
      <c r="D7" s="286" t="s">
        <v>71</v>
      </c>
      <c r="G7" s="286" t="s">
        <v>71</v>
      </c>
      <c r="J7" s="286" t="s">
        <v>71</v>
      </c>
    </row>
    <row r="8" spans="2:12" ht="16.5" thickTop="1" thickBot="1" x14ac:dyDescent="0.3">
      <c r="B8" s="483"/>
      <c r="C8" s="487" t="s">
        <v>17</v>
      </c>
      <c r="D8" s="488"/>
      <c r="E8" s="488" t="s">
        <v>55</v>
      </c>
      <c r="F8" s="488" t="s">
        <v>18</v>
      </c>
      <c r="G8" s="488"/>
      <c r="H8" s="488" t="s">
        <v>55</v>
      </c>
      <c r="I8" s="488" t="s">
        <v>15</v>
      </c>
      <c r="J8" s="488"/>
      <c r="K8" s="489" t="s">
        <v>55</v>
      </c>
      <c r="L8" s="127" t="s">
        <v>1</v>
      </c>
    </row>
    <row r="9" spans="2:12" ht="20.25" customHeight="1" x14ac:dyDescent="0.25">
      <c r="B9" s="485" t="s">
        <v>20</v>
      </c>
      <c r="C9" s="475">
        <v>2933</v>
      </c>
      <c r="D9" s="490">
        <v>202704</v>
      </c>
      <c r="E9" s="423">
        <f>C9/D9*1000</f>
        <v>14.469374062672665</v>
      </c>
      <c r="F9" s="424">
        <v>1565</v>
      </c>
      <c r="G9" s="491">
        <v>192341</v>
      </c>
      <c r="H9" s="423">
        <f t="shared" ref="H9:H14" si="0">F9/G9*1000</f>
        <v>8.1365907424834027</v>
      </c>
      <c r="I9" s="476">
        <f t="shared" ref="I9:J13" si="1">C9+F9</f>
        <v>4498</v>
      </c>
      <c r="J9" s="477">
        <f t="shared" si="1"/>
        <v>395045</v>
      </c>
      <c r="K9" s="478">
        <f t="shared" ref="K9:K14" si="2">I9/J9*1000</f>
        <v>11.386044627827211</v>
      </c>
    </row>
    <row r="10" spans="2:12" ht="20.25" customHeight="1" x14ac:dyDescent="0.25">
      <c r="B10" s="486" t="s">
        <v>21</v>
      </c>
      <c r="C10" s="475">
        <v>13081</v>
      </c>
      <c r="D10" s="491">
        <v>414300</v>
      </c>
      <c r="E10" s="423">
        <f t="shared" ref="E10:E14" si="3">C10/D10*1000</f>
        <v>31.57373883659184</v>
      </c>
      <c r="F10" s="424">
        <v>6829</v>
      </c>
      <c r="G10" s="491">
        <v>394014</v>
      </c>
      <c r="H10" s="423">
        <f t="shared" si="0"/>
        <v>17.331871456344189</v>
      </c>
      <c r="I10" s="476">
        <f t="shared" si="1"/>
        <v>19910</v>
      </c>
      <c r="J10" s="477">
        <f t="shared" si="1"/>
        <v>808314</v>
      </c>
      <c r="K10" s="478">
        <f t="shared" si="2"/>
        <v>24.63151695999327</v>
      </c>
    </row>
    <row r="11" spans="2:12" ht="20.25" customHeight="1" x14ac:dyDescent="0.25">
      <c r="B11" s="486" t="s">
        <v>22</v>
      </c>
      <c r="C11" s="475">
        <v>33418</v>
      </c>
      <c r="D11" s="491">
        <v>1182948</v>
      </c>
      <c r="E11" s="423">
        <f t="shared" si="3"/>
        <v>28.249762457859514</v>
      </c>
      <c r="F11" s="424">
        <v>26700</v>
      </c>
      <c r="G11" s="491">
        <v>1214901</v>
      </c>
      <c r="H11" s="423">
        <f t="shared" si="0"/>
        <v>21.977099368590526</v>
      </c>
      <c r="I11" s="476">
        <f t="shared" si="1"/>
        <v>60118</v>
      </c>
      <c r="J11" s="477">
        <f t="shared" si="1"/>
        <v>2397849</v>
      </c>
      <c r="K11" s="478">
        <f t="shared" si="2"/>
        <v>25.071637121436755</v>
      </c>
    </row>
    <row r="12" spans="2:12" ht="20.25" customHeight="1" x14ac:dyDescent="0.25">
      <c r="B12" s="486" t="s">
        <v>23</v>
      </c>
      <c r="C12" s="492">
        <v>64339</v>
      </c>
      <c r="D12" s="491">
        <v>848780</v>
      </c>
      <c r="E12" s="423">
        <f t="shared" si="3"/>
        <v>75.801738966516652</v>
      </c>
      <c r="F12" s="424">
        <v>59949</v>
      </c>
      <c r="G12" s="491">
        <v>930709</v>
      </c>
      <c r="H12" s="423">
        <f t="shared" si="0"/>
        <v>64.412184689306741</v>
      </c>
      <c r="I12" s="476">
        <f t="shared" si="1"/>
        <v>124288</v>
      </c>
      <c r="J12" s="477">
        <f t="shared" si="1"/>
        <v>1779489</v>
      </c>
      <c r="K12" s="478">
        <f t="shared" si="2"/>
        <v>69.844770043534965</v>
      </c>
    </row>
    <row r="13" spans="2:12" ht="20.25" customHeight="1" thickBot="1" x14ac:dyDescent="0.3">
      <c r="B13" s="486" t="s">
        <v>24</v>
      </c>
      <c r="C13" s="492">
        <f>62347</f>
        <v>62347</v>
      </c>
      <c r="D13" s="491">
        <v>466790</v>
      </c>
      <c r="E13" s="423">
        <f t="shared" si="3"/>
        <v>133.56541485464558</v>
      </c>
      <c r="F13" s="424">
        <v>78736</v>
      </c>
      <c r="G13" s="491">
        <v>659697</v>
      </c>
      <c r="H13" s="423">
        <f t="shared" si="0"/>
        <v>119.35176300634988</v>
      </c>
      <c r="I13" s="476">
        <f t="shared" si="1"/>
        <v>141083</v>
      </c>
      <c r="J13" s="477">
        <f t="shared" si="1"/>
        <v>1126487</v>
      </c>
      <c r="K13" s="478">
        <f t="shared" si="2"/>
        <v>125.24156958757624</v>
      </c>
    </row>
    <row r="14" spans="2:12" ht="15.75" thickBot="1" x14ac:dyDescent="0.3">
      <c r="B14" s="484" t="s">
        <v>15</v>
      </c>
      <c r="C14" s="479">
        <f>SUM(C9:C13)</f>
        <v>176118</v>
      </c>
      <c r="D14" s="480">
        <f>SUM(D9:D13)</f>
        <v>3115522</v>
      </c>
      <c r="E14" s="481">
        <f t="shared" si="3"/>
        <v>56.529210835295018</v>
      </c>
      <c r="F14" s="480">
        <f>SUM(F9:F13)</f>
        <v>173779</v>
      </c>
      <c r="G14" s="480">
        <f>SUM(G9:G13)</f>
        <v>3391662</v>
      </c>
      <c r="H14" s="481">
        <f t="shared" si="0"/>
        <v>51.237122095303128</v>
      </c>
      <c r="I14" s="480">
        <f>SUM(I9:I13)</f>
        <v>349897</v>
      </c>
      <c r="J14" s="480">
        <f>SUM(J9:J13)</f>
        <v>6507184</v>
      </c>
      <c r="K14" s="482">
        <f t="shared" si="2"/>
        <v>53.77087846294188</v>
      </c>
      <c r="L14" s="128">
        <f>(I14/J14)*100</f>
        <v>5.377087846294188</v>
      </c>
    </row>
    <row r="15" spans="2:12" x14ac:dyDescent="0.2">
      <c r="J15" s="125"/>
    </row>
    <row r="16" spans="2:12" ht="12.75" customHeight="1" x14ac:dyDescent="0.2">
      <c r="C16" s="558" t="s">
        <v>385</v>
      </c>
      <c r="D16" s="558"/>
      <c r="E16" s="558"/>
      <c r="F16" s="558"/>
      <c r="G16" s="558"/>
      <c r="H16" s="558"/>
      <c r="I16" s="558"/>
      <c r="J16" s="558"/>
      <c r="K16" s="558"/>
      <c r="L16" s="88"/>
    </row>
    <row r="17" spans="3:31" ht="30.75" customHeight="1" x14ac:dyDescent="0.2">
      <c r="C17" s="558" t="s">
        <v>290</v>
      </c>
      <c r="D17" s="558"/>
      <c r="E17" s="558"/>
      <c r="F17" s="558"/>
      <c r="G17" s="558"/>
      <c r="H17" s="558"/>
      <c r="I17" s="558"/>
      <c r="J17" s="558"/>
      <c r="K17" s="558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</sheetData>
  <mergeCells count="5">
    <mergeCell ref="C16:K16"/>
    <mergeCell ref="C17:K17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5" orientation="landscape" useFirstPageNumber="1" r:id="rId1"/>
  <headerFooter alignWithMargins="0">
    <oddHeader>&amp;C&amp;G</oddHeader>
    <oddFooter>Página &amp;P</oddFooter>
  </headerFooter>
  <ignoredErrors>
    <ignoredError sqref="E14 H14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view="pageLayout" zoomScaleNormal="100" workbookViewId="0">
      <selection activeCell="H18" sqref="H18"/>
    </sheetView>
  </sheetViews>
  <sheetFormatPr baseColWidth="10" defaultColWidth="9.140625" defaultRowHeight="12.75" x14ac:dyDescent="0.2"/>
  <cols>
    <col min="1" max="1" width="2.7109375" style="285" customWidth="1"/>
    <col min="2" max="2" width="21.42578125" style="36" customWidth="1"/>
    <col min="3" max="3" width="12.5703125" style="36" customWidth="1"/>
    <col min="4" max="4" width="13.5703125" style="36" hidden="1" customWidth="1"/>
    <col min="5" max="5" width="22" style="36" customWidth="1"/>
    <col min="6" max="6" width="16.140625" style="36" customWidth="1"/>
    <col min="7" max="7" width="14.7109375" style="36" hidden="1" customWidth="1"/>
    <col min="8" max="8" width="21.28515625" style="36" customWidth="1"/>
    <col min="9" max="9" width="10.7109375" style="36" customWidth="1"/>
    <col min="10" max="10" width="19" style="36" hidden="1" customWidth="1"/>
    <col min="11" max="11" width="20.7109375" style="36" customWidth="1"/>
    <col min="12" max="12" width="12.85546875" style="36" customWidth="1"/>
    <col min="13" max="16384" width="9.140625" style="36"/>
  </cols>
  <sheetData>
    <row r="1" spans="2:11" ht="12" customHeight="1" x14ac:dyDescent="0.2"/>
    <row r="2" spans="2:11" ht="15" x14ac:dyDescent="0.25">
      <c r="B2" s="90"/>
      <c r="C2" s="568" t="s">
        <v>295</v>
      </c>
      <c r="D2" s="568"/>
      <c r="E2" s="568"/>
      <c r="F2" s="568"/>
      <c r="G2" s="568"/>
      <c r="H2" s="568"/>
      <c r="I2" s="568"/>
      <c r="J2" s="568"/>
      <c r="K2" s="568"/>
    </row>
    <row r="3" spans="2:11" ht="15" x14ac:dyDescent="0.25">
      <c r="B3" s="285"/>
      <c r="C3" s="90"/>
      <c r="D3" s="90"/>
      <c r="E3" s="83"/>
      <c r="F3" s="83"/>
      <c r="G3" s="83"/>
      <c r="H3" s="90"/>
      <c r="I3" s="90"/>
      <c r="J3" s="90"/>
      <c r="K3" s="126" t="s">
        <v>307</v>
      </c>
    </row>
    <row r="4" spans="2:11" ht="15" x14ac:dyDescent="0.25">
      <c r="C4" s="568" t="s">
        <v>25</v>
      </c>
      <c r="D4" s="568"/>
      <c r="E4" s="568"/>
      <c r="F4" s="568"/>
      <c r="G4" s="568"/>
      <c r="H4" s="568"/>
      <c r="I4" s="568"/>
      <c r="J4" s="568"/>
      <c r="K4" s="568"/>
    </row>
    <row r="5" spans="2:11" x14ac:dyDescent="0.2">
      <c r="C5" s="557" t="s">
        <v>297</v>
      </c>
      <c r="D5" s="557"/>
      <c r="E5" s="557"/>
      <c r="F5" s="557"/>
      <c r="G5" s="557"/>
      <c r="H5" s="557"/>
      <c r="I5" s="557"/>
      <c r="J5" s="557"/>
      <c r="K5" s="557"/>
    </row>
    <row r="6" spans="2:11" ht="19.5" thickBot="1" x14ac:dyDescent="0.35">
      <c r="B6" s="90"/>
      <c r="C6" s="90"/>
      <c r="D6" s="178" t="s">
        <v>71</v>
      </c>
      <c r="E6" s="90"/>
      <c r="F6" s="90"/>
      <c r="G6" s="178" t="s">
        <v>71</v>
      </c>
      <c r="H6" s="90"/>
      <c r="I6" s="90"/>
      <c r="J6" s="178" t="s">
        <v>71</v>
      </c>
      <c r="K6" s="90"/>
    </row>
    <row r="7" spans="2:11" ht="15.75" thickBot="1" x14ac:dyDescent="0.3">
      <c r="B7" s="90"/>
      <c r="C7" s="197" t="s">
        <v>17</v>
      </c>
      <c r="D7" s="198"/>
      <c r="E7" s="198" t="s">
        <v>55</v>
      </c>
      <c r="F7" s="198" t="s">
        <v>18</v>
      </c>
      <c r="G7" s="198"/>
      <c r="H7" s="198" t="s">
        <v>55</v>
      </c>
      <c r="I7" s="198" t="s">
        <v>15</v>
      </c>
      <c r="J7" s="198"/>
      <c r="K7" s="199" t="s">
        <v>55</v>
      </c>
    </row>
    <row r="8" spans="2:11" ht="15" x14ac:dyDescent="0.25">
      <c r="B8" s="91" t="s">
        <v>20</v>
      </c>
      <c r="C8" s="120">
        <v>2933</v>
      </c>
      <c r="D8" s="195">
        <v>202704</v>
      </c>
      <c r="E8" s="121">
        <f>C8/D8*1000</f>
        <v>14.469374062672665</v>
      </c>
      <c r="F8" s="92">
        <v>1565</v>
      </c>
      <c r="G8" s="196">
        <v>192341</v>
      </c>
      <c r="H8" s="121">
        <f>F8/G8*1000</f>
        <v>8.1365907424834027</v>
      </c>
      <c r="I8" s="93">
        <f t="shared" ref="I8:J11" si="0">C8+F8</f>
        <v>4498</v>
      </c>
      <c r="J8" s="122">
        <f t="shared" si="0"/>
        <v>395045</v>
      </c>
      <c r="K8" s="123">
        <f>I8/J8*1000</f>
        <v>11.386044627827211</v>
      </c>
    </row>
    <row r="9" spans="2:11" ht="15" x14ac:dyDescent="0.25">
      <c r="B9" s="94" t="s">
        <v>21</v>
      </c>
      <c r="C9" s="120">
        <v>13081</v>
      </c>
      <c r="D9" s="196">
        <v>414300</v>
      </c>
      <c r="E9" s="121">
        <f>C9/D9*1000</f>
        <v>31.57373883659184</v>
      </c>
      <c r="F9" s="92">
        <v>6829</v>
      </c>
      <c r="G9" s="196">
        <v>394014</v>
      </c>
      <c r="H9" s="121">
        <f>F9/G9*1000</f>
        <v>17.331871456344189</v>
      </c>
      <c r="I9" s="93">
        <f t="shared" si="0"/>
        <v>19910</v>
      </c>
      <c r="J9" s="122">
        <f t="shared" si="0"/>
        <v>808314</v>
      </c>
      <c r="K9" s="123">
        <f>I9/J9*1000</f>
        <v>24.63151695999327</v>
      </c>
    </row>
    <row r="10" spans="2:11" ht="15" x14ac:dyDescent="0.25">
      <c r="B10" s="94" t="s">
        <v>22</v>
      </c>
      <c r="C10" s="120">
        <v>33418</v>
      </c>
      <c r="D10" s="196">
        <v>1182948</v>
      </c>
      <c r="E10" s="121">
        <f>C10/D10*1000</f>
        <v>28.249762457859514</v>
      </c>
      <c r="F10" s="92">
        <v>26700</v>
      </c>
      <c r="G10" s="196">
        <v>1214901</v>
      </c>
      <c r="H10" s="121">
        <f>F10/G10*1000</f>
        <v>21.977099368590526</v>
      </c>
      <c r="I10" s="93">
        <f t="shared" si="0"/>
        <v>60118</v>
      </c>
      <c r="J10" s="122">
        <f t="shared" si="0"/>
        <v>2397849</v>
      </c>
      <c r="K10" s="123">
        <f>I10/J10*1000</f>
        <v>25.071637121436755</v>
      </c>
    </row>
    <row r="11" spans="2:11" ht="15.75" thickBot="1" x14ac:dyDescent="0.3">
      <c r="B11" s="94" t="s">
        <v>23</v>
      </c>
      <c r="C11" s="124">
        <v>64339</v>
      </c>
      <c r="D11" s="196">
        <v>848780</v>
      </c>
      <c r="E11" s="121">
        <f>C11/D11*1000</f>
        <v>75.801738966516652</v>
      </c>
      <c r="F11" s="92">
        <v>59949</v>
      </c>
      <c r="G11" s="196">
        <v>930709</v>
      </c>
      <c r="H11" s="121">
        <f>F11/G11*1000</f>
        <v>64.412184689306741</v>
      </c>
      <c r="I11" s="93">
        <f t="shared" si="0"/>
        <v>124288</v>
      </c>
      <c r="J11" s="122">
        <f t="shared" si="0"/>
        <v>1779489</v>
      </c>
      <c r="K11" s="123">
        <f>I11/J11*1000</f>
        <v>69.844770043534965</v>
      </c>
    </row>
    <row r="12" spans="2:11" ht="17.25" customHeight="1" thickBot="1" x14ac:dyDescent="0.3">
      <c r="B12" s="194" t="s">
        <v>15</v>
      </c>
      <c r="C12" s="200">
        <f>SUM(C8:C11)</f>
        <v>113771</v>
      </c>
      <c r="D12" s="201">
        <f>SUM(D8:D11)</f>
        <v>2648732</v>
      </c>
      <c r="E12" s="202">
        <f>C12/D12*1000</f>
        <v>42.953005438073767</v>
      </c>
      <c r="F12" s="201">
        <f>SUM(F8:F11)</f>
        <v>95043</v>
      </c>
      <c r="G12" s="201">
        <f>SUM(G8:G11)</f>
        <v>2731965</v>
      </c>
      <c r="H12" s="202">
        <f>F12/G12*1000</f>
        <v>34.789245103798919</v>
      </c>
      <c r="I12" s="201">
        <f>SUM(I8:I11)</f>
        <v>208814</v>
      </c>
      <c r="J12" s="201">
        <f>SUM(J8:J11)</f>
        <v>5380697</v>
      </c>
      <c r="K12" s="203">
        <f>I12/J12*1000</f>
        <v>38.807983426682448</v>
      </c>
    </row>
    <row r="13" spans="2:11" x14ac:dyDescent="0.2">
      <c r="J13" s="125"/>
    </row>
    <row r="15" spans="2:11" x14ac:dyDescent="0.2">
      <c r="B15" s="557" t="s">
        <v>345</v>
      </c>
      <c r="C15" s="557"/>
      <c r="D15" s="557"/>
      <c r="E15" s="557"/>
      <c r="F15" s="557"/>
      <c r="G15" s="557"/>
      <c r="H15" s="557"/>
      <c r="I15" s="557"/>
      <c r="J15" s="557"/>
      <c r="K15" s="557"/>
    </row>
    <row r="16" spans="2:11" x14ac:dyDescent="0.2">
      <c r="B16" s="558" t="s">
        <v>290</v>
      </c>
      <c r="C16" s="558"/>
      <c r="D16" s="558"/>
      <c r="E16" s="558"/>
      <c r="F16" s="558"/>
      <c r="G16" s="558"/>
      <c r="H16" s="558"/>
      <c r="I16" s="558"/>
      <c r="J16" s="558"/>
      <c r="K16" s="558"/>
    </row>
    <row r="17" spans="3:8" x14ac:dyDescent="0.2">
      <c r="C17" s="40"/>
      <c r="D17" s="40"/>
      <c r="E17" s="40"/>
      <c r="F17" s="40"/>
      <c r="G17" s="40"/>
      <c r="H17" s="40"/>
    </row>
    <row r="18" spans="3:8" ht="15" customHeight="1" x14ac:dyDescent="0.2">
      <c r="C18" s="40"/>
      <c r="D18" s="40"/>
      <c r="E18" s="40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E12 H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5"/>
  <sheetViews>
    <sheetView view="pageLayout" zoomScaleNormal="100" workbookViewId="0">
      <selection activeCell="B1" sqref="B1"/>
    </sheetView>
  </sheetViews>
  <sheetFormatPr baseColWidth="10" defaultColWidth="7.28515625" defaultRowHeight="12.75" x14ac:dyDescent="0.2"/>
  <cols>
    <col min="1" max="1" width="2.85546875" style="285" customWidth="1"/>
    <col min="2" max="2" width="20" style="36" customWidth="1"/>
    <col min="3" max="14" width="10.140625" style="36" customWidth="1"/>
    <col min="15" max="15" width="23" style="36" customWidth="1"/>
    <col min="16" max="16" width="25.7109375" style="36" customWidth="1"/>
    <col min="17" max="18" width="7.7109375" style="36" customWidth="1"/>
    <col min="19" max="19" width="31.42578125" style="36" customWidth="1"/>
    <col min="20" max="16384" width="7.28515625" style="36"/>
  </cols>
  <sheetData>
    <row r="1" spans="1:19" x14ac:dyDescent="0.2">
      <c r="B1" s="285"/>
    </row>
    <row r="2" spans="1:19" ht="15" x14ac:dyDescent="0.25">
      <c r="C2" s="572" t="s">
        <v>62</v>
      </c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9" ht="25.5" x14ac:dyDescent="0.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35" t="s">
        <v>307</v>
      </c>
    </row>
    <row r="4" spans="1:19" x14ac:dyDescent="0.2">
      <c r="C4" s="571" t="s">
        <v>69</v>
      </c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</row>
    <row r="5" spans="1:19" x14ac:dyDescent="0.2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9" ht="13.5" thickBot="1" x14ac:dyDescent="0.25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40"/>
    </row>
    <row r="7" spans="1:19" ht="19.7" customHeight="1" thickTop="1" x14ac:dyDescent="0.2">
      <c r="B7" s="117"/>
      <c r="C7" s="573" t="s">
        <v>40</v>
      </c>
      <c r="D7" s="574"/>
      <c r="E7" s="575"/>
      <c r="F7" s="576" t="s">
        <v>41</v>
      </c>
      <c r="G7" s="574"/>
      <c r="H7" s="575"/>
      <c r="I7" s="576" t="s">
        <v>23</v>
      </c>
      <c r="J7" s="574"/>
      <c r="K7" s="577"/>
      <c r="L7" s="578" t="s">
        <v>42</v>
      </c>
      <c r="M7" s="580" t="s">
        <v>43</v>
      </c>
      <c r="N7" s="569" t="s">
        <v>15</v>
      </c>
      <c r="O7" s="40"/>
    </row>
    <row r="8" spans="1:19" ht="19.7" customHeight="1" thickBot="1" x14ac:dyDescent="0.25">
      <c r="B8" s="117"/>
      <c r="C8" s="444" t="s">
        <v>38</v>
      </c>
      <c r="D8" s="373" t="s">
        <v>39</v>
      </c>
      <c r="E8" s="374" t="s">
        <v>44</v>
      </c>
      <c r="F8" s="372" t="s">
        <v>38</v>
      </c>
      <c r="G8" s="373" t="s">
        <v>39</v>
      </c>
      <c r="H8" s="374" t="s">
        <v>44</v>
      </c>
      <c r="I8" s="372" t="s">
        <v>38</v>
      </c>
      <c r="J8" s="373" t="s">
        <v>39</v>
      </c>
      <c r="K8" s="462" t="s">
        <v>44</v>
      </c>
      <c r="L8" s="579"/>
      <c r="M8" s="581"/>
      <c r="N8" s="570"/>
      <c r="O8" s="40"/>
    </row>
    <row r="9" spans="1:19" s="118" customFormat="1" ht="19.7" customHeight="1" thickTop="1" x14ac:dyDescent="0.2">
      <c r="A9" s="288"/>
      <c r="B9" s="508" t="s">
        <v>34</v>
      </c>
      <c r="C9" s="457">
        <f>C10+C11+C12+C13+C14</f>
        <v>1978</v>
      </c>
      <c r="D9" s="446">
        <f t="shared" ref="D9:G9" si="0">D10+D11+D12+D13+D14</f>
        <v>1591</v>
      </c>
      <c r="E9" s="447">
        <f t="shared" ref="E9:E14" si="1">SUM(C9:D9)</f>
        <v>3569</v>
      </c>
      <c r="F9" s="445">
        <f t="shared" si="0"/>
        <v>10927</v>
      </c>
      <c r="G9" s="446">
        <f t="shared" si="0"/>
        <v>10176</v>
      </c>
      <c r="H9" s="447">
        <f t="shared" ref="H9:H14" si="2">SUM(F9:G9)</f>
        <v>21103</v>
      </c>
      <c r="I9" s="445">
        <f>I10+I11+I12+I13+I14</f>
        <v>39346</v>
      </c>
      <c r="J9" s="446">
        <f>J10+J11+J12+J13+J14</f>
        <v>34932</v>
      </c>
      <c r="K9" s="463">
        <f>SUM(I9:J9)</f>
        <v>74278</v>
      </c>
      <c r="L9" s="468">
        <f>C9+F9+I9</f>
        <v>52251</v>
      </c>
      <c r="M9" s="446">
        <f>D9+G9+J9</f>
        <v>46699</v>
      </c>
      <c r="N9" s="448">
        <f t="shared" ref="N9:N14" si="3">SUM(L9:M9)</f>
        <v>98950</v>
      </c>
      <c r="P9" s="36"/>
      <c r="Q9" s="36"/>
      <c r="R9" s="36"/>
      <c r="S9" s="36"/>
    </row>
    <row r="10" spans="1:19" ht="19.7" customHeight="1" x14ac:dyDescent="0.2">
      <c r="B10" s="509" t="s">
        <v>3</v>
      </c>
      <c r="C10" s="458">
        <v>440</v>
      </c>
      <c r="D10" s="379">
        <v>393</v>
      </c>
      <c r="E10" s="380">
        <f t="shared" si="1"/>
        <v>833</v>
      </c>
      <c r="F10" s="378">
        <v>4074</v>
      </c>
      <c r="G10" s="379">
        <v>3828</v>
      </c>
      <c r="H10" s="380">
        <f t="shared" si="2"/>
        <v>7902</v>
      </c>
      <c r="I10" s="378">
        <v>15222</v>
      </c>
      <c r="J10" s="379">
        <v>15997</v>
      </c>
      <c r="K10" s="464">
        <f t="shared" ref="K10:K14" si="4">SUM(I10:J10)</f>
        <v>31219</v>
      </c>
      <c r="L10" s="469">
        <f t="shared" ref="L10:L20" si="5">C10+F10+I10</f>
        <v>19736</v>
      </c>
      <c r="M10" s="379">
        <f t="shared" ref="M10:M14" si="6">D10+G10+J10</f>
        <v>20218</v>
      </c>
      <c r="N10" s="449">
        <f t="shared" si="3"/>
        <v>39954</v>
      </c>
    </row>
    <row r="11" spans="1:19" ht="19.7" customHeight="1" x14ac:dyDescent="0.2">
      <c r="B11" s="509" t="s">
        <v>4</v>
      </c>
      <c r="C11" s="458">
        <v>523</v>
      </c>
      <c r="D11" s="379">
        <v>389</v>
      </c>
      <c r="E11" s="380">
        <f t="shared" si="1"/>
        <v>912</v>
      </c>
      <c r="F11" s="378">
        <v>2789</v>
      </c>
      <c r="G11" s="379">
        <v>2816</v>
      </c>
      <c r="H11" s="380">
        <f t="shared" si="2"/>
        <v>5605</v>
      </c>
      <c r="I11" s="378">
        <v>15084</v>
      </c>
      <c r="J11" s="379">
        <v>10924</v>
      </c>
      <c r="K11" s="464">
        <f t="shared" si="4"/>
        <v>26008</v>
      </c>
      <c r="L11" s="469">
        <f t="shared" si="5"/>
        <v>18396</v>
      </c>
      <c r="M11" s="379">
        <f t="shared" si="6"/>
        <v>14129</v>
      </c>
      <c r="N11" s="449">
        <f t="shared" si="3"/>
        <v>32525</v>
      </c>
    </row>
    <row r="12" spans="1:19" ht="19.7" customHeight="1" x14ac:dyDescent="0.2">
      <c r="B12" s="509" t="s">
        <v>5</v>
      </c>
      <c r="C12" s="458">
        <v>846</v>
      </c>
      <c r="D12" s="379">
        <v>656</v>
      </c>
      <c r="E12" s="380">
        <f t="shared" si="1"/>
        <v>1502</v>
      </c>
      <c r="F12" s="378">
        <v>3541</v>
      </c>
      <c r="G12" s="379">
        <v>3038</v>
      </c>
      <c r="H12" s="380">
        <f t="shared" si="2"/>
        <v>6579</v>
      </c>
      <c r="I12" s="378">
        <v>7660</v>
      </c>
      <c r="J12" s="379">
        <v>6785</v>
      </c>
      <c r="K12" s="464">
        <f t="shared" si="4"/>
        <v>14445</v>
      </c>
      <c r="L12" s="469">
        <f t="shared" si="5"/>
        <v>12047</v>
      </c>
      <c r="M12" s="379">
        <f t="shared" si="6"/>
        <v>10479</v>
      </c>
      <c r="N12" s="449">
        <f t="shared" si="3"/>
        <v>22526</v>
      </c>
    </row>
    <row r="13" spans="1:19" ht="19.7" customHeight="1" x14ac:dyDescent="0.2">
      <c r="B13" s="509" t="s">
        <v>6</v>
      </c>
      <c r="C13" s="458">
        <v>66</v>
      </c>
      <c r="D13" s="379">
        <v>36</v>
      </c>
      <c r="E13" s="380">
        <f t="shared" si="1"/>
        <v>102</v>
      </c>
      <c r="F13" s="378">
        <v>187</v>
      </c>
      <c r="G13" s="379">
        <v>114</v>
      </c>
      <c r="H13" s="380">
        <f t="shared" si="2"/>
        <v>301</v>
      </c>
      <c r="I13" s="378">
        <v>457</v>
      </c>
      <c r="J13" s="379">
        <v>229</v>
      </c>
      <c r="K13" s="464">
        <f t="shared" si="4"/>
        <v>686</v>
      </c>
      <c r="L13" s="469">
        <f t="shared" si="5"/>
        <v>710</v>
      </c>
      <c r="M13" s="379">
        <f t="shared" si="6"/>
        <v>379</v>
      </c>
      <c r="N13" s="449">
        <f t="shared" si="3"/>
        <v>1089</v>
      </c>
    </row>
    <row r="14" spans="1:19" ht="19.7" customHeight="1" x14ac:dyDescent="0.2">
      <c r="B14" s="509" t="s">
        <v>7</v>
      </c>
      <c r="C14" s="458">
        <v>103</v>
      </c>
      <c r="D14" s="379">
        <v>117</v>
      </c>
      <c r="E14" s="380">
        <f t="shared" si="1"/>
        <v>220</v>
      </c>
      <c r="F14" s="378">
        <v>336</v>
      </c>
      <c r="G14" s="379">
        <v>380</v>
      </c>
      <c r="H14" s="380">
        <f t="shared" si="2"/>
        <v>716</v>
      </c>
      <c r="I14" s="378">
        <v>923</v>
      </c>
      <c r="J14" s="381">
        <v>997</v>
      </c>
      <c r="K14" s="464">
        <f t="shared" si="4"/>
        <v>1920</v>
      </c>
      <c r="L14" s="469">
        <f t="shared" si="5"/>
        <v>1362</v>
      </c>
      <c r="M14" s="379">
        <f t="shared" si="6"/>
        <v>1494</v>
      </c>
      <c r="N14" s="449">
        <f t="shared" si="3"/>
        <v>2856</v>
      </c>
    </row>
    <row r="15" spans="1:19" s="118" customFormat="1" ht="19.7" customHeight="1" x14ac:dyDescent="0.2">
      <c r="A15" s="288"/>
      <c r="B15" s="510" t="s">
        <v>35</v>
      </c>
      <c r="C15" s="459">
        <f t="shared" ref="C15:J15" si="7">C16+C17</f>
        <v>5000</v>
      </c>
      <c r="D15" s="376">
        <f t="shared" si="7"/>
        <v>2984</v>
      </c>
      <c r="E15" s="377">
        <f t="shared" ref="E15:E21" si="8">SUM(C15:D15)</f>
        <v>7984</v>
      </c>
      <c r="F15" s="375">
        <f t="shared" si="7"/>
        <v>12448</v>
      </c>
      <c r="G15" s="376">
        <f t="shared" si="7"/>
        <v>8759</v>
      </c>
      <c r="H15" s="377">
        <f t="shared" ref="H15:H20" si="9">SUM(F15:G15)</f>
        <v>21207</v>
      </c>
      <c r="I15" s="375">
        <f t="shared" si="7"/>
        <v>14128</v>
      </c>
      <c r="J15" s="376">
        <f t="shared" si="7"/>
        <v>14591</v>
      </c>
      <c r="K15" s="465">
        <f t="shared" ref="K15:K20" si="10">SUM(I15:J15)</f>
        <v>28719</v>
      </c>
      <c r="L15" s="470">
        <f t="shared" si="5"/>
        <v>31576</v>
      </c>
      <c r="M15" s="382">
        <f t="shared" ref="M15:M20" si="11">D15+G15+J15</f>
        <v>26334</v>
      </c>
      <c r="N15" s="450">
        <f t="shared" ref="N15:N20" si="12">SUM(L15:M15)</f>
        <v>57910</v>
      </c>
      <c r="P15" s="36"/>
      <c r="Q15" s="36"/>
      <c r="R15" s="36"/>
      <c r="S15" s="36"/>
    </row>
    <row r="16" spans="1:19" ht="19.7" customHeight="1" x14ac:dyDescent="0.2">
      <c r="B16" s="509" t="s">
        <v>10</v>
      </c>
      <c r="C16" s="458">
        <v>2874</v>
      </c>
      <c r="D16" s="379">
        <v>2190</v>
      </c>
      <c r="E16" s="380">
        <f t="shared" si="8"/>
        <v>5064</v>
      </c>
      <c r="F16" s="378">
        <v>5753</v>
      </c>
      <c r="G16" s="379">
        <v>4265</v>
      </c>
      <c r="H16" s="380">
        <f t="shared" si="9"/>
        <v>10018</v>
      </c>
      <c r="I16" s="378">
        <v>3842</v>
      </c>
      <c r="J16" s="379">
        <v>3080</v>
      </c>
      <c r="K16" s="464">
        <f t="shared" si="10"/>
        <v>6922</v>
      </c>
      <c r="L16" s="469">
        <f t="shared" si="5"/>
        <v>12469</v>
      </c>
      <c r="M16" s="379">
        <f t="shared" si="11"/>
        <v>9535</v>
      </c>
      <c r="N16" s="449">
        <f t="shared" si="12"/>
        <v>22004</v>
      </c>
    </row>
    <row r="17" spans="1:19" ht="19.7" customHeight="1" x14ac:dyDescent="0.2">
      <c r="B17" s="509" t="s">
        <v>11</v>
      </c>
      <c r="C17" s="458">
        <v>2126</v>
      </c>
      <c r="D17" s="379">
        <v>794</v>
      </c>
      <c r="E17" s="380">
        <f t="shared" si="8"/>
        <v>2920</v>
      </c>
      <c r="F17" s="378">
        <v>6695</v>
      </c>
      <c r="G17" s="379">
        <v>4494</v>
      </c>
      <c r="H17" s="380">
        <f t="shared" si="9"/>
        <v>11189</v>
      </c>
      <c r="I17" s="378">
        <v>10286</v>
      </c>
      <c r="J17" s="379">
        <v>11511</v>
      </c>
      <c r="K17" s="464">
        <f t="shared" si="10"/>
        <v>21797</v>
      </c>
      <c r="L17" s="469">
        <f t="shared" si="5"/>
        <v>19107</v>
      </c>
      <c r="M17" s="379">
        <f t="shared" si="11"/>
        <v>16799</v>
      </c>
      <c r="N17" s="449">
        <f t="shared" si="12"/>
        <v>35906</v>
      </c>
    </row>
    <row r="18" spans="1:19" s="118" customFormat="1" ht="19.7" customHeight="1" x14ac:dyDescent="0.2">
      <c r="A18" s="288"/>
      <c r="B18" s="510" t="s">
        <v>36</v>
      </c>
      <c r="C18" s="459">
        <f>C19+C20+C21</f>
        <v>708</v>
      </c>
      <c r="D18" s="376">
        <f>D19+D20+D21</f>
        <v>572</v>
      </c>
      <c r="E18" s="377">
        <f>SUM(C18:D18)</f>
        <v>1280</v>
      </c>
      <c r="F18" s="375">
        <f>F19+F20+F21</f>
        <v>3245</v>
      </c>
      <c r="G18" s="376">
        <f>G19+G20+G21</f>
        <v>3015</v>
      </c>
      <c r="H18" s="377">
        <f>SUM(F18:G18)</f>
        <v>6260</v>
      </c>
      <c r="I18" s="375">
        <f>I19+I20+I21</f>
        <v>8487</v>
      </c>
      <c r="J18" s="376">
        <f>J19+J20+J21</f>
        <v>8706</v>
      </c>
      <c r="K18" s="465">
        <f>SUM(I18:J18)</f>
        <v>17193</v>
      </c>
      <c r="L18" s="470">
        <f>L19+L20+L21</f>
        <v>12440</v>
      </c>
      <c r="M18" s="382">
        <f>M19+M20+M21</f>
        <v>12293</v>
      </c>
      <c r="N18" s="450">
        <f>SUM(L18:M18)</f>
        <v>24733</v>
      </c>
      <c r="P18" s="36"/>
      <c r="Q18" s="36"/>
      <c r="R18" s="36"/>
      <c r="S18" s="36"/>
    </row>
    <row r="19" spans="1:19" ht="19.7" customHeight="1" x14ac:dyDescent="0.2">
      <c r="B19" s="509" t="s">
        <v>13</v>
      </c>
      <c r="C19" s="458">
        <v>367</v>
      </c>
      <c r="D19" s="379">
        <v>297</v>
      </c>
      <c r="E19" s="380">
        <f t="shared" si="8"/>
        <v>664</v>
      </c>
      <c r="F19" s="378">
        <v>1507</v>
      </c>
      <c r="G19" s="379">
        <v>1483</v>
      </c>
      <c r="H19" s="380">
        <f t="shared" si="9"/>
        <v>2990</v>
      </c>
      <c r="I19" s="378">
        <v>4002</v>
      </c>
      <c r="J19" s="379">
        <v>4251</v>
      </c>
      <c r="K19" s="464">
        <f t="shared" si="10"/>
        <v>8253</v>
      </c>
      <c r="L19" s="469">
        <f t="shared" si="5"/>
        <v>5876</v>
      </c>
      <c r="M19" s="379">
        <f t="shared" si="11"/>
        <v>6031</v>
      </c>
      <c r="N19" s="449">
        <f t="shared" si="12"/>
        <v>11907</v>
      </c>
    </row>
    <row r="20" spans="1:19" ht="19.7" customHeight="1" x14ac:dyDescent="0.2">
      <c r="B20" s="509" t="s">
        <v>14</v>
      </c>
      <c r="C20" s="458">
        <v>339</v>
      </c>
      <c r="D20" s="379">
        <v>274</v>
      </c>
      <c r="E20" s="380">
        <f t="shared" si="8"/>
        <v>613</v>
      </c>
      <c r="F20" s="378">
        <v>1733</v>
      </c>
      <c r="G20" s="379">
        <v>1526</v>
      </c>
      <c r="H20" s="380">
        <f t="shared" si="9"/>
        <v>3259</v>
      </c>
      <c r="I20" s="378">
        <v>4474</v>
      </c>
      <c r="J20" s="379">
        <v>4446</v>
      </c>
      <c r="K20" s="464">
        <f t="shared" si="10"/>
        <v>8920</v>
      </c>
      <c r="L20" s="471">
        <f t="shared" si="5"/>
        <v>6546</v>
      </c>
      <c r="M20" s="383">
        <f t="shared" si="11"/>
        <v>6246</v>
      </c>
      <c r="N20" s="451">
        <f t="shared" si="12"/>
        <v>12792</v>
      </c>
    </row>
    <row r="21" spans="1:19" s="532" customFormat="1" ht="19.7" customHeight="1" x14ac:dyDescent="0.2">
      <c r="B21" s="509" t="s">
        <v>338</v>
      </c>
      <c r="C21" s="458">
        <v>2</v>
      </c>
      <c r="D21" s="379">
        <v>1</v>
      </c>
      <c r="E21" s="380">
        <f t="shared" si="8"/>
        <v>3</v>
      </c>
      <c r="F21" s="378">
        <v>5</v>
      </c>
      <c r="G21" s="379">
        <v>6</v>
      </c>
      <c r="H21" s="380"/>
      <c r="I21" s="378">
        <v>11</v>
      </c>
      <c r="J21" s="379">
        <v>9</v>
      </c>
      <c r="K21" s="464"/>
      <c r="L21" s="471">
        <f t="shared" ref="L21:L23" si="13">C21+F21+I21</f>
        <v>18</v>
      </c>
      <c r="M21" s="383">
        <f t="shared" ref="M21:M23" si="14">D21+G21+J21</f>
        <v>16</v>
      </c>
      <c r="N21" s="451">
        <f t="shared" ref="N21:N23" si="15">SUM(L21:M21)</f>
        <v>34</v>
      </c>
    </row>
    <row r="22" spans="1:19" ht="19.7" customHeight="1" x14ac:dyDescent="0.2">
      <c r="B22" s="510" t="s">
        <v>8</v>
      </c>
      <c r="C22" s="459">
        <v>253</v>
      </c>
      <c r="D22" s="376">
        <v>145</v>
      </c>
      <c r="E22" s="377">
        <f>SUM(C22:D22)</f>
        <v>398</v>
      </c>
      <c r="F22" s="375">
        <v>639</v>
      </c>
      <c r="G22" s="376">
        <v>515</v>
      </c>
      <c r="H22" s="377">
        <f>SUM(F22:G22)</f>
        <v>1154</v>
      </c>
      <c r="I22" s="375">
        <v>1090</v>
      </c>
      <c r="J22" s="376">
        <v>1053</v>
      </c>
      <c r="K22" s="465">
        <f>SUM(I22:J22)</f>
        <v>2143</v>
      </c>
      <c r="L22" s="472">
        <f t="shared" si="13"/>
        <v>1982</v>
      </c>
      <c r="M22" s="376">
        <f t="shared" si="14"/>
        <v>1713</v>
      </c>
      <c r="N22" s="450">
        <f t="shared" si="15"/>
        <v>3695</v>
      </c>
    </row>
    <row r="23" spans="1:19" ht="19.7" customHeight="1" thickBot="1" x14ac:dyDescent="0.25">
      <c r="B23" s="511" t="s">
        <v>326</v>
      </c>
      <c r="C23" s="460">
        <v>3</v>
      </c>
      <c r="D23" s="385">
        <v>3</v>
      </c>
      <c r="E23" s="386">
        <f>SUM(C23:D23)</f>
        <v>6</v>
      </c>
      <c r="F23" s="384">
        <v>268</v>
      </c>
      <c r="G23" s="385">
        <v>166</v>
      </c>
      <c r="H23" s="386">
        <f>SUM(F23:G23)</f>
        <v>434</v>
      </c>
      <c r="I23" s="384">
        <v>1288</v>
      </c>
      <c r="J23" s="385">
        <v>667</v>
      </c>
      <c r="K23" s="466">
        <f>SUM(I23:J23)</f>
        <v>1955</v>
      </c>
      <c r="L23" s="473">
        <f t="shared" si="13"/>
        <v>1559</v>
      </c>
      <c r="M23" s="385">
        <f t="shared" si="14"/>
        <v>836</v>
      </c>
      <c r="N23" s="452">
        <f t="shared" si="15"/>
        <v>2395</v>
      </c>
    </row>
    <row r="24" spans="1:19" ht="19.7" customHeight="1" thickBot="1" x14ac:dyDescent="0.25">
      <c r="B24" s="512" t="s">
        <v>15</v>
      </c>
      <c r="C24" s="461">
        <f>C9+C15+C18+C22+C23</f>
        <v>7942</v>
      </c>
      <c r="D24" s="454">
        <f>D9+D15+D18+D22+D23</f>
        <v>5295</v>
      </c>
      <c r="E24" s="455">
        <f t="shared" ref="E24:K24" si="16">E9+E15+E18+E22+E23</f>
        <v>13237</v>
      </c>
      <c r="F24" s="453">
        <f t="shared" si="16"/>
        <v>27527</v>
      </c>
      <c r="G24" s="454">
        <f t="shared" si="16"/>
        <v>22631</v>
      </c>
      <c r="H24" s="455">
        <f t="shared" si="16"/>
        <v>50158</v>
      </c>
      <c r="I24" s="453">
        <f t="shared" si="16"/>
        <v>64339</v>
      </c>
      <c r="J24" s="454">
        <f t="shared" si="16"/>
        <v>59949</v>
      </c>
      <c r="K24" s="467">
        <f t="shared" si="16"/>
        <v>124288</v>
      </c>
      <c r="L24" s="474">
        <f>L9+L15+L18+L22+L23</f>
        <v>99808</v>
      </c>
      <c r="M24" s="454">
        <f>M9+M15+M18+M22+M23</f>
        <v>87875</v>
      </c>
      <c r="N24" s="456">
        <f>SUM(L24:M24)</f>
        <v>187683</v>
      </c>
      <c r="O24" s="119"/>
    </row>
    <row r="25" spans="1:19" ht="13.5" thickTop="1" x14ac:dyDescent="0.2">
      <c r="B25" s="262"/>
    </row>
    <row r="26" spans="1:19" ht="15" customHeight="1" x14ac:dyDescent="0.2">
      <c r="C26" s="558" t="s">
        <v>344</v>
      </c>
      <c r="D26" s="558"/>
      <c r="E26" s="558"/>
      <c r="F26" s="558"/>
      <c r="G26" s="558"/>
      <c r="H26" s="558"/>
      <c r="I26" s="558"/>
      <c r="J26" s="558"/>
      <c r="K26" s="558"/>
      <c r="L26" s="558"/>
      <c r="M26" s="558"/>
      <c r="N26" s="558"/>
    </row>
    <row r="27" spans="1:19" ht="15" customHeight="1" x14ac:dyDescent="0.2">
      <c r="C27" s="557" t="s">
        <v>291</v>
      </c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</row>
    <row r="28" spans="1:19" ht="15" customHeight="1" x14ac:dyDescent="0.2"/>
    <row r="29" spans="1:19" ht="15" customHeight="1" x14ac:dyDescent="0.2">
      <c r="N29" s="34"/>
    </row>
    <row r="30" spans="1:19" ht="15" customHeight="1" x14ac:dyDescent="0.2">
      <c r="J30" s="34"/>
    </row>
    <row r="31" spans="1:19" ht="15" customHeight="1" x14ac:dyDescent="0.2"/>
    <row r="32" spans="1:1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65" ht="2.25" customHeight="1" x14ac:dyDescent="0.2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Página &amp;P</oddFooter>
  </headerFooter>
  <colBreaks count="1" manualBreakCount="1">
    <brk id="14" max="1048575" man="1"/>
  </colBreaks>
  <ignoredErrors>
    <ignoredError sqref="H15 E15 E9:I9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7"/>
  <sheetViews>
    <sheetView view="pageLayout" zoomScaleNormal="100" workbookViewId="0">
      <selection activeCell="B17" sqref="B17:D17"/>
    </sheetView>
  </sheetViews>
  <sheetFormatPr baseColWidth="10" defaultRowHeight="12.75" x14ac:dyDescent="0.2"/>
  <cols>
    <col min="1" max="1" width="2.85546875" style="44" customWidth="1"/>
    <col min="2" max="2" width="21.85546875" style="44" customWidth="1"/>
    <col min="3" max="3" width="32.85546875" style="44" customWidth="1"/>
    <col min="4" max="4" width="12.85546875" style="44" customWidth="1"/>
    <col min="5" max="5" width="18.7109375" style="44" customWidth="1"/>
    <col min="6" max="6" width="21.7109375" style="44" customWidth="1"/>
    <col min="7" max="7" width="27.140625" style="44" customWidth="1"/>
    <col min="8" max="9" width="11.42578125" style="44"/>
    <col min="10" max="10" width="32.42578125" style="44" customWidth="1"/>
    <col min="11" max="16384" width="11.42578125" style="44"/>
  </cols>
  <sheetData>
    <row r="1" spans="2:11" x14ac:dyDescent="0.2">
      <c r="B1" s="101"/>
      <c r="C1" s="101"/>
      <c r="D1" s="101"/>
      <c r="E1" s="102"/>
      <c r="F1" s="102"/>
      <c r="G1" s="102"/>
      <c r="H1" s="101"/>
      <c r="J1" s="46"/>
      <c r="K1" s="46"/>
    </row>
    <row r="2" spans="2:11" ht="15" x14ac:dyDescent="0.25">
      <c r="B2" s="583" t="s">
        <v>63</v>
      </c>
      <c r="C2" s="583"/>
      <c r="D2" s="583"/>
      <c r="E2" s="103"/>
      <c r="F2" s="45"/>
      <c r="G2" s="104"/>
      <c r="H2" s="105"/>
      <c r="J2" s="106"/>
      <c r="K2" s="106"/>
    </row>
    <row r="3" spans="2:11" ht="15" x14ac:dyDescent="0.25">
      <c r="B3" s="105"/>
      <c r="C3" s="105"/>
      <c r="D3" s="116" t="s">
        <v>307</v>
      </c>
      <c r="E3" s="104"/>
      <c r="F3" s="104"/>
      <c r="G3" s="104"/>
      <c r="H3" s="105"/>
      <c r="J3" s="14"/>
      <c r="K3" s="15"/>
    </row>
    <row r="4" spans="2:11" ht="15" x14ac:dyDescent="0.25">
      <c r="B4" s="583" t="s">
        <v>302</v>
      </c>
      <c r="C4" s="583"/>
      <c r="D4" s="583"/>
      <c r="E4" s="103"/>
      <c r="F4" s="14"/>
      <c r="G4" s="15"/>
      <c r="H4" s="107"/>
      <c r="J4" s="14"/>
      <c r="K4" s="15"/>
    </row>
    <row r="5" spans="2:11" ht="15" x14ac:dyDescent="0.25">
      <c r="B5" s="582" t="s">
        <v>0</v>
      </c>
      <c r="C5" s="582"/>
      <c r="D5" s="582"/>
      <c r="E5" s="108"/>
      <c r="F5" s="102"/>
      <c r="G5" s="45"/>
      <c r="H5" s="107"/>
      <c r="I5" s="45"/>
      <c r="J5" s="14"/>
      <c r="K5" s="46"/>
    </row>
    <row r="6" spans="2:11" ht="15" x14ac:dyDescent="0.25">
      <c r="B6" s="101"/>
      <c r="C6" s="101"/>
      <c r="D6" s="101"/>
      <c r="E6" s="102"/>
      <c r="F6" s="102"/>
      <c r="G6" s="45"/>
      <c r="H6" s="107"/>
      <c r="I6" s="45"/>
      <c r="J6" s="14"/>
      <c r="K6" s="46"/>
    </row>
    <row r="7" spans="2:11" ht="15.75" thickBot="1" x14ac:dyDescent="0.3">
      <c r="B7" s="101"/>
      <c r="C7" s="101"/>
      <c r="D7" s="101"/>
      <c r="E7" s="101"/>
      <c r="H7" s="101"/>
      <c r="I7" s="109"/>
      <c r="J7" s="110"/>
      <c r="K7" s="46"/>
    </row>
    <row r="8" spans="2:11" ht="15.75" thickBot="1" x14ac:dyDescent="0.3">
      <c r="B8" s="365" t="s">
        <v>26</v>
      </c>
      <c r="C8" s="192" t="s">
        <v>27</v>
      </c>
      <c r="D8" s="192" t="s">
        <v>28</v>
      </c>
      <c r="E8" s="101"/>
      <c r="I8" s="109"/>
      <c r="J8" s="110"/>
      <c r="K8" s="46"/>
    </row>
    <row r="9" spans="2:11" ht="15" x14ac:dyDescent="0.25">
      <c r="B9" s="111" t="s">
        <v>29</v>
      </c>
      <c r="C9" s="112">
        <v>27714</v>
      </c>
      <c r="D9" s="113">
        <f>C9/C14*100</f>
        <v>7.9206166386107917</v>
      </c>
      <c r="I9" s="109"/>
      <c r="J9" s="110"/>
      <c r="K9" s="46"/>
    </row>
    <row r="10" spans="2:11" ht="15" x14ac:dyDescent="0.25">
      <c r="B10" s="366" t="s">
        <v>30</v>
      </c>
      <c r="C10" s="367">
        <v>42808</v>
      </c>
      <c r="D10" s="368">
        <f>C10/C14*100</f>
        <v>12.234457568941718</v>
      </c>
      <c r="I10" s="109"/>
      <c r="J10" s="110"/>
      <c r="K10" s="45"/>
    </row>
    <row r="11" spans="2:11" ht="15" x14ac:dyDescent="0.25">
      <c r="B11" s="114" t="s">
        <v>31</v>
      </c>
      <c r="C11" s="112">
        <v>41753</v>
      </c>
      <c r="D11" s="113">
        <f>C11/C14*100</f>
        <v>11.932940265278068</v>
      </c>
      <c r="I11" s="109"/>
      <c r="J11" s="110"/>
      <c r="K11" s="45"/>
    </row>
    <row r="12" spans="2:11" x14ac:dyDescent="0.2">
      <c r="B12" s="366" t="s">
        <v>32</v>
      </c>
      <c r="C12" s="367">
        <v>42358</v>
      </c>
      <c r="D12" s="368">
        <f>C12/C14*100</f>
        <v>12.105848292497507</v>
      </c>
      <c r="I12" s="45"/>
      <c r="J12" s="45"/>
      <c r="K12" s="45"/>
    </row>
    <row r="13" spans="2:11" x14ac:dyDescent="0.2">
      <c r="B13" s="114" t="s">
        <v>33</v>
      </c>
      <c r="C13" s="112">
        <v>195264</v>
      </c>
      <c r="D13" s="113">
        <f>C13/C14*100</f>
        <v>55.806137234671915</v>
      </c>
      <c r="I13" s="45"/>
      <c r="J13" s="45"/>
      <c r="K13" s="45"/>
    </row>
    <row r="14" spans="2:11" ht="13.5" thickBot="1" x14ac:dyDescent="0.25">
      <c r="B14" s="369" t="s">
        <v>15</v>
      </c>
      <c r="C14" s="370">
        <f>SUM(C9:C13)</f>
        <v>349897</v>
      </c>
      <c r="D14" s="371">
        <f>SUM(D9:D13)</f>
        <v>100</v>
      </c>
      <c r="I14" s="45"/>
      <c r="J14" s="45"/>
      <c r="K14" s="45"/>
    </row>
    <row r="15" spans="2:11" x14ac:dyDescent="0.2">
      <c r="B15" s="101"/>
      <c r="C15" s="101"/>
      <c r="D15" s="101"/>
    </row>
    <row r="16" spans="2:11" s="88" customFormat="1" ht="30" customHeight="1" x14ac:dyDescent="0.2">
      <c r="B16" s="563" t="s">
        <v>344</v>
      </c>
      <c r="C16" s="563"/>
      <c r="D16" s="563"/>
      <c r="H16" s="287"/>
    </row>
    <row r="17" spans="2:8" ht="30" customHeight="1" x14ac:dyDescent="0.2">
      <c r="B17" s="563" t="s">
        <v>290</v>
      </c>
      <c r="C17" s="563"/>
      <c r="D17" s="563"/>
      <c r="H17" s="101"/>
    </row>
    <row r="18" spans="2:8" x14ac:dyDescent="0.2">
      <c r="B18" s="101"/>
      <c r="C18" s="101"/>
      <c r="D18" s="115"/>
      <c r="H18" s="101"/>
    </row>
    <row r="19" spans="2:8" x14ac:dyDescent="0.2">
      <c r="B19" s="101"/>
      <c r="C19" s="101"/>
      <c r="D19" s="101"/>
      <c r="H19" s="101"/>
    </row>
    <row r="20" spans="2:8" x14ac:dyDescent="0.2">
      <c r="B20" s="101"/>
      <c r="C20" s="101"/>
      <c r="H20" s="101"/>
    </row>
    <row r="21" spans="2:8" x14ac:dyDescent="0.2">
      <c r="B21" s="101"/>
      <c r="C21" s="101"/>
      <c r="D21" s="101"/>
    </row>
    <row r="22" spans="2:8" x14ac:dyDescent="0.2">
      <c r="B22" s="101"/>
      <c r="C22" s="101"/>
      <c r="D22" s="101"/>
    </row>
    <row r="35" spans="2:2" x14ac:dyDescent="0.2">
      <c r="B35" s="101"/>
    </row>
    <row r="36" spans="2:2" x14ac:dyDescent="0.2">
      <c r="B36" s="101"/>
    </row>
    <row r="37" spans="2:2" x14ac:dyDescent="0.2">
      <c r="B37" s="101"/>
    </row>
  </sheetData>
  <mergeCells count="5">
    <mergeCell ref="B5:D5"/>
    <mergeCell ref="B16:D16"/>
    <mergeCell ref="B17:D17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1"/>
  <sheetViews>
    <sheetView view="pageLayout" zoomScaleNormal="100" workbookViewId="0">
      <selection activeCell="G14" sqref="G14"/>
    </sheetView>
  </sheetViews>
  <sheetFormatPr baseColWidth="10" defaultRowHeight="12.75" x14ac:dyDescent="0.2"/>
  <cols>
    <col min="1" max="1" width="2.85546875" style="44" customWidth="1"/>
    <col min="2" max="2" width="33" style="44" customWidth="1"/>
    <col min="3" max="3" width="13.140625" style="44" customWidth="1"/>
    <col min="4" max="4" width="11.42578125" style="44"/>
    <col min="5" max="5" width="13.28515625" style="44" customWidth="1"/>
    <col min="6" max="9" width="11.42578125" style="44"/>
    <col min="10" max="10" width="13.28515625" style="44" customWidth="1"/>
    <col min="11" max="11" width="7.28515625" style="44" customWidth="1"/>
    <col min="12" max="12" width="13.5703125" style="44" customWidth="1"/>
    <col min="13" max="13" width="11.42578125" style="44"/>
    <col min="14" max="14" width="13.42578125" style="44" customWidth="1"/>
    <col min="15" max="16384" width="11.42578125" style="44"/>
  </cols>
  <sheetData>
    <row r="1" spans="2:15" ht="15" x14ac:dyDescent="0.25">
      <c r="O1" s="97"/>
    </row>
    <row r="2" spans="2:15" ht="15" x14ac:dyDescent="0.25">
      <c r="C2" s="584" t="s">
        <v>298</v>
      </c>
      <c r="D2" s="584"/>
      <c r="E2" s="584"/>
      <c r="F2" s="584"/>
      <c r="G2" s="584"/>
      <c r="H2" s="584"/>
      <c r="I2" s="584"/>
      <c r="J2" s="584"/>
      <c r="O2" s="97"/>
    </row>
    <row r="3" spans="2:15" ht="15" x14ac:dyDescent="0.25">
      <c r="J3" s="65" t="s">
        <v>307</v>
      </c>
      <c r="O3" s="97"/>
    </row>
    <row r="4" spans="2:15" ht="15" x14ac:dyDescent="0.25">
      <c r="C4" s="568" t="s">
        <v>72</v>
      </c>
      <c r="D4" s="568"/>
      <c r="E4" s="568"/>
      <c r="F4" s="568"/>
      <c r="G4" s="568"/>
      <c r="H4" s="568"/>
      <c r="I4" s="568"/>
      <c r="J4" s="568"/>
      <c r="O4" s="97"/>
    </row>
    <row r="5" spans="2:15" ht="15" x14ac:dyDescent="0.25">
      <c r="B5" s="40"/>
      <c r="C5" s="557" t="s">
        <v>0</v>
      </c>
      <c r="D5" s="557"/>
      <c r="E5" s="557"/>
      <c r="F5" s="557"/>
      <c r="G5" s="557"/>
      <c r="H5" s="557"/>
      <c r="I5" s="557"/>
      <c r="J5" s="557"/>
      <c r="O5" s="97"/>
    </row>
    <row r="6" spans="2:15" ht="15" x14ac:dyDescent="0.25">
      <c r="B6" s="40"/>
      <c r="C6" s="40"/>
      <c r="D6" s="40"/>
      <c r="E6" s="40"/>
      <c r="F6" s="40"/>
      <c r="G6" s="40"/>
      <c r="H6" s="40"/>
      <c r="I6" s="40"/>
      <c r="J6" s="40"/>
      <c r="O6" s="97"/>
    </row>
    <row r="7" spans="2:15" ht="15.75" thickBot="1" x14ac:dyDescent="0.3">
      <c r="B7" s="40"/>
      <c r="C7" s="40"/>
      <c r="D7" s="40"/>
      <c r="E7" s="40"/>
      <c r="F7" s="40"/>
      <c r="G7" s="40"/>
      <c r="H7" s="40"/>
      <c r="I7" s="40"/>
      <c r="J7" s="40"/>
      <c r="O7" s="97"/>
    </row>
    <row r="8" spans="2:15" ht="16.5" thickTop="1" thickBot="1" x14ac:dyDescent="0.3">
      <c r="B8" s="98"/>
      <c r="C8" s="193" t="s">
        <v>46</v>
      </c>
      <c r="D8" s="146" t="s">
        <v>1</v>
      </c>
      <c r="E8" s="146" t="s">
        <v>47</v>
      </c>
      <c r="F8" s="146" t="s">
        <v>1</v>
      </c>
      <c r="G8" s="206" t="s">
        <v>48</v>
      </c>
      <c r="H8" s="146" t="s">
        <v>1</v>
      </c>
      <c r="I8" s="146" t="s">
        <v>15</v>
      </c>
      <c r="J8" s="148" t="s">
        <v>1</v>
      </c>
      <c r="K8" s="63"/>
      <c r="O8" s="97"/>
    </row>
    <row r="9" spans="2:15" ht="15" x14ac:dyDescent="0.25">
      <c r="B9" s="208" t="s">
        <v>20</v>
      </c>
      <c r="C9" s="425">
        <v>4031</v>
      </c>
      <c r="D9" s="441">
        <f>C9*100/C14</f>
        <v>1.9230677486606269</v>
      </c>
      <c r="E9" s="427">
        <v>307</v>
      </c>
      <c r="F9" s="441">
        <f>E9*100/E14</f>
        <v>0.36474669708202645</v>
      </c>
      <c r="G9" s="427">
        <v>160</v>
      </c>
      <c r="H9" s="441">
        <f>G9*100/G14</f>
        <v>0.28512367239290043</v>
      </c>
      <c r="I9" s="428">
        <f t="shared" ref="I9:I14" si="0">C9+E9+G9</f>
        <v>4498</v>
      </c>
      <c r="J9" s="442">
        <f>I9*100/I14</f>
        <v>1.2855211676579108</v>
      </c>
      <c r="O9" s="97"/>
    </row>
    <row r="10" spans="2:15" ht="15" x14ac:dyDescent="0.25">
      <c r="B10" s="209" t="s">
        <v>45</v>
      </c>
      <c r="C10" s="425">
        <v>16010</v>
      </c>
      <c r="D10" s="441">
        <f>C10*100/C14</f>
        <v>7.6378850548391561</v>
      </c>
      <c r="E10" s="427">
        <v>2233</v>
      </c>
      <c r="F10" s="441">
        <f>E10*100/E14</f>
        <v>2.6530272787757818</v>
      </c>
      <c r="G10" s="427">
        <v>1667</v>
      </c>
      <c r="H10" s="441">
        <f>G10*100/G14</f>
        <v>2.9706322617435315</v>
      </c>
      <c r="I10" s="428">
        <f t="shared" si="0"/>
        <v>19910</v>
      </c>
      <c r="J10" s="442">
        <f>I10*100/I14</f>
        <v>5.6902459866760786</v>
      </c>
      <c r="O10" s="97"/>
    </row>
    <row r="11" spans="2:15" ht="15" x14ac:dyDescent="0.25">
      <c r="B11" s="209" t="s">
        <v>22</v>
      </c>
      <c r="C11" s="425">
        <v>34020</v>
      </c>
      <c r="D11" s="441">
        <f>C11*100/C14</f>
        <v>16.229909404473958</v>
      </c>
      <c r="E11" s="427">
        <v>15885</v>
      </c>
      <c r="F11" s="441">
        <f>E11*100/E14</f>
        <v>18.872968349016254</v>
      </c>
      <c r="G11" s="427">
        <v>10213</v>
      </c>
      <c r="H11" s="441">
        <f>G11*100/G14</f>
        <v>18.199800413429326</v>
      </c>
      <c r="I11" s="428">
        <f t="shared" si="0"/>
        <v>60118</v>
      </c>
      <c r="J11" s="442">
        <f>I11*100/I14</f>
        <v>17.181627736162355</v>
      </c>
      <c r="O11" s="97"/>
    </row>
    <row r="12" spans="2:15" ht="15" x14ac:dyDescent="0.25">
      <c r="B12" s="209" t="s">
        <v>23</v>
      </c>
      <c r="C12" s="425">
        <v>78425</v>
      </c>
      <c r="D12" s="441">
        <f>C12*100/C14</f>
        <v>37.414187097174313</v>
      </c>
      <c r="E12" s="427">
        <v>31089</v>
      </c>
      <c r="F12" s="441">
        <f>E12*100/E14</f>
        <v>36.936840604505278</v>
      </c>
      <c r="G12" s="427">
        <v>14774</v>
      </c>
      <c r="H12" s="441">
        <f>G12*100/G14</f>
        <v>26.327607099579442</v>
      </c>
      <c r="I12" s="428">
        <f t="shared" si="0"/>
        <v>124288</v>
      </c>
      <c r="J12" s="442">
        <f>I12*100/I14</f>
        <v>35.521310557106808</v>
      </c>
      <c r="O12" s="97"/>
    </row>
    <row r="13" spans="2:15" ht="15" x14ac:dyDescent="0.25">
      <c r="B13" s="209" t="s">
        <v>49</v>
      </c>
      <c r="C13" s="425">
        <v>77127</v>
      </c>
      <c r="D13" s="441">
        <f>C13*100/C14</f>
        <v>36.794950694851941</v>
      </c>
      <c r="E13" s="427">
        <v>34654</v>
      </c>
      <c r="F13" s="441">
        <f>E13*100/E14</f>
        <v>41.172417070620661</v>
      </c>
      <c r="G13" s="427">
        <v>29302</v>
      </c>
      <c r="H13" s="441">
        <f>G13*100/G14</f>
        <v>52.216836552854801</v>
      </c>
      <c r="I13" s="428">
        <f t="shared" si="0"/>
        <v>141083</v>
      </c>
      <c r="J13" s="442">
        <f>I13*100/I14</f>
        <v>40.32129455239685</v>
      </c>
      <c r="O13" s="97"/>
    </row>
    <row r="14" spans="2:15" ht="15.75" thickBot="1" x14ac:dyDescent="0.3">
      <c r="B14" s="207" t="s">
        <v>15</v>
      </c>
      <c r="C14" s="430">
        <f t="shared" ref="C14:H14" si="1">SUM(C9:C13)</f>
        <v>209613</v>
      </c>
      <c r="D14" s="443">
        <f t="shared" si="1"/>
        <v>100</v>
      </c>
      <c r="E14" s="432">
        <f t="shared" si="1"/>
        <v>84168</v>
      </c>
      <c r="F14" s="443">
        <f t="shared" si="1"/>
        <v>100</v>
      </c>
      <c r="G14" s="432">
        <f t="shared" si="1"/>
        <v>56116</v>
      </c>
      <c r="H14" s="443">
        <f t="shared" si="1"/>
        <v>100</v>
      </c>
      <c r="I14" s="432">
        <f t="shared" si="0"/>
        <v>349897</v>
      </c>
      <c r="J14" s="433">
        <f>SUM(J9:J13)</f>
        <v>100</v>
      </c>
      <c r="O14" s="97"/>
    </row>
    <row r="15" spans="2:15" ht="15" x14ac:dyDescent="0.25">
      <c r="B15" s="99"/>
      <c r="C15" s="100"/>
      <c r="D15" s="100"/>
      <c r="E15" s="100"/>
      <c r="F15" s="100"/>
      <c r="G15" s="100"/>
      <c r="H15" s="100"/>
      <c r="I15" s="100"/>
      <c r="J15" s="100"/>
      <c r="O15" s="97"/>
    </row>
    <row r="16" spans="2:15" ht="22.5" customHeight="1" x14ac:dyDescent="0.25">
      <c r="B16" s="558" t="s">
        <v>344</v>
      </c>
      <c r="C16" s="558"/>
      <c r="D16" s="558"/>
      <c r="E16" s="558"/>
      <c r="F16" s="558"/>
      <c r="G16" s="558"/>
      <c r="H16" s="558"/>
      <c r="I16" s="558"/>
      <c r="J16" s="558"/>
      <c r="O16" s="97"/>
    </row>
    <row r="17" spans="2:15" ht="18.75" customHeight="1" x14ac:dyDescent="0.25">
      <c r="B17" s="562" t="s">
        <v>291</v>
      </c>
      <c r="C17" s="562"/>
      <c r="D17" s="562"/>
      <c r="E17" s="562"/>
      <c r="F17" s="562"/>
      <c r="G17" s="562"/>
      <c r="H17" s="562"/>
      <c r="I17" s="562"/>
      <c r="J17" s="562"/>
      <c r="K17" s="562"/>
      <c r="O17" s="97"/>
    </row>
    <row r="18" spans="2:15" ht="15" x14ac:dyDescent="0.25">
      <c r="J18" s="89"/>
      <c r="O18" s="97"/>
    </row>
    <row r="19" spans="2:15" ht="15" x14ac:dyDescent="0.25">
      <c r="O19" s="97"/>
    </row>
    <row r="20" spans="2:15" ht="15" x14ac:dyDescent="0.25">
      <c r="O20" s="97"/>
    </row>
    <row r="21" spans="2:15" ht="15" x14ac:dyDescent="0.25">
      <c r="B21" s="45"/>
      <c r="C21" s="45"/>
      <c r="D21" s="45"/>
      <c r="E21" s="45"/>
      <c r="F21" s="45"/>
      <c r="G21" s="45"/>
      <c r="H21" s="45"/>
      <c r="I21" s="45"/>
      <c r="J21" s="45"/>
      <c r="O21" s="97"/>
    </row>
    <row r="22" spans="2:15" ht="15" x14ac:dyDescent="0.25">
      <c r="B22" s="45"/>
      <c r="C22" s="45"/>
      <c r="D22" s="45"/>
      <c r="E22" s="45"/>
      <c r="F22" s="45"/>
      <c r="G22" s="45"/>
      <c r="H22" s="45"/>
      <c r="I22" s="45"/>
      <c r="J22" s="45"/>
      <c r="O22" s="97"/>
    </row>
    <row r="23" spans="2:15" ht="15" x14ac:dyDescent="0.25">
      <c r="B23" s="45"/>
      <c r="C23" s="45"/>
      <c r="D23" s="97"/>
      <c r="E23" s="45"/>
      <c r="F23" s="97"/>
      <c r="G23" s="45"/>
      <c r="H23" s="45"/>
      <c r="I23" s="45"/>
      <c r="J23" s="45"/>
      <c r="O23" s="97"/>
    </row>
    <row r="24" spans="2:15" ht="15" x14ac:dyDescent="0.25">
      <c r="B24" s="45"/>
      <c r="C24" s="45"/>
      <c r="D24" s="97"/>
      <c r="E24" s="45"/>
      <c r="F24" s="97"/>
      <c r="G24" s="45"/>
      <c r="H24" s="45"/>
      <c r="I24" s="45"/>
      <c r="J24" s="45"/>
      <c r="O24" s="97"/>
    </row>
    <row r="25" spans="2:15" ht="15" x14ac:dyDescent="0.25">
      <c r="B25" s="45"/>
      <c r="C25" s="45"/>
      <c r="D25" s="97"/>
      <c r="E25" s="45"/>
      <c r="F25" s="97"/>
      <c r="G25" s="45"/>
      <c r="H25" s="45"/>
      <c r="I25" s="45"/>
      <c r="J25" s="45"/>
      <c r="O25" s="97"/>
    </row>
    <row r="26" spans="2:15" ht="15" x14ac:dyDescent="0.25">
      <c r="B26" s="45"/>
      <c r="C26" s="45"/>
      <c r="D26" s="97"/>
      <c r="E26" s="45"/>
      <c r="F26" s="97"/>
      <c r="G26" s="45"/>
      <c r="H26" s="45"/>
      <c r="I26" s="45"/>
      <c r="J26" s="45"/>
      <c r="O26" s="97"/>
    </row>
    <row r="27" spans="2:15" ht="15" x14ac:dyDescent="0.25">
      <c r="B27" s="45"/>
      <c r="C27" s="45"/>
      <c r="D27" s="97"/>
      <c r="E27" s="45"/>
      <c r="F27" s="97"/>
      <c r="G27" s="45"/>
      <c r="H27" s="45"/>
      <c r="I27" s="45"/>
      <c r="J27" s="45"/>
      <c r="O27" s="97"/>
    </row>
    <row r="28" spans="2:15" ht="15" x14ac:dyDescent="0.25">
      <c r="B28" s="45"/>
      <c r="C28" s="45"/>
      <c r="D28" s="97"/>
      <c r="E28" s="45"/>
      <c r="F28" s="97"/>
      <c r="G28" s="45"/>
      <c r="H28" s="45"/>
      <c r="I28" s="45"/>
      <c r="J28" s="45"/>
      <c r="O28" s="97"/>
    </row>
    <row r="29" spans="2:15" ht="15" x14ac:dyDescent="0.25">
      <c r="B29" s="45"/>
      <c r="C29" s="45"/>
      <c r="D29" s="97"/>
      <c r="E29" s="45"/>
      <c r="F29" s="97"/>
      <c r="G29" s="45"/>
      <c r="H29" s="45"/>
      <c r="I29" s="45"/>
      <c r="J29" s="45"/>
      <c r="O29" s="97"/>
    </row>
    <row r="30" spans="2:15" ht="15" x14ac:dyDescent="0.25">
      <c r="B30" s="45"/>
      <c r="C30" s="45"/>
      <c r="D30" s="97"/>
      <c r="E30" s="45"/>
      <c r="F30" s="97"/>
      <c r="G30" s="45"/>
      <c r="H30" s="45"/>
      <c r="I30" s="45"/>
      <c r="J30" s="45"/>
      <c r="O30" s="97"/>
    </row>
    <row r="31" spans="2:15" ht="15" x14ac:dyDescent="0.25">
      <c r="B31" s="45"/>
      <c r="C31" s="45"/>
      <c r="D31" s="97"/>
      <c r="E31" s="45"/>
      <c r="F31" s="97"/>
      <c r="G31" s="45"/>
      <c r="H31" s="45"/>
      <c r="I31" s="45"/>
      <c r="J31" s="45"/>
      <c r="O31" s="45"/>
    </row>
    <row r="32" spans="2:15" ht="15" x14ac:dyDescent="0.25">
      <c r="B32" s="45"/>
      <c r="C32" s="45"/>
      <c r="D32" s="97"/>
      <c r="E32" s="45"/>
      <c r="F32" s="97"/>
      <c r="G32" s="45"/>
      <c r="H32" s="45"/>
      <c r="I32" s="45"/>
      <c r="J32" s="45"/>
      <c r="O32" s="45"/>
    </row>
    <row r="33" spans="2:10" ht="15" x14ac:dyDescent="0.25">
      <c r="B33" s="45"/>
      <c r="C33" s="45"/>
      <c r="D33" s="45"/>
      <c r="E33" s="45"/>
      <c r="F33" s="97"/>
      <c r="G33" s="45"/>
      <c r="H33" s="45"/>
      <c r="I33" s="45"/>
      <c r="J33" s="45"/>
    </row>
    <row r="34" spans="2:10" ht="15" x14ac:dyDescent="0.25">
      <c r="B34" s="45"/>
      <c r="C34" s="45"/>
      <c r="D34" s="45"/>
      <c r="E34" s="45"/>
      <c r="F34" s="97"/>
      <c r="G34" s="45"/>
      <c r="H34" s="45"/>
      <c r="I34" s="45"/>
      <c r="J34" s="45"/>
    </row>
    <row r="35" spans="2:10" ht="15" x14ac:dyDescent="0.25">
      <c r="B35" s="45"/>
      <c r="C35" s="45"/>
      <c r="D35" s="45"/>
      <c r="E35" s="45"/>
      <c r="F35" s="97"/>
      <c r="G35" s="45"/>
      <c r="H35" s="45"/>
      <c r="I35" s="45"/>
      <c r="J35" s="45"/>
    </row>
    <row r="36" spans="2:10" ht="15" x14ac:dyDescent="0.25">
      <c r="B36" s="45"/>
      <c r="C36" s="45"/>
      <c r="D36" s="45"/>
      <c r="E36" s="45"/>
      <c r="F36" s="97"/>
      <c r="G36" s="45"/>
      <c r="H36" s="45"/>
      <c r="I36" s="45"/>
      <c r="J36" s="45"/>
    </row>
    <row r="37" spans="2:10" ht="15" x14ac:dyDescent="0.25">
      <c r="B37" s="45"/>
      <c r="C37" s="45"/>
      <c r="D37" s="45"/>
      <c r="E37" s="45"/>
      <c r="F37" s="97"/>
      <c r="G37" s="45"/>
      <c r="H37" s="45"/>
      <c r="I37" s="45"/>
      <c r="J37" s="45"/>
    </row>
    <row r="38" spans="2:10" ht="15" x14ac:dyDescent="0.25">
      <c r="B38" s="45"/>
      <c r="C38" s="45"/>
      <c r="D38" s="45"/>
      <c r="E38" s="45"/>
      <c r="F38" s="97"/>
      <c r="G38" s="45"/>
      <c r="H38" s="45"/>
      <c r="I38" s="45"/>
      <c r="J38" s="45"/>
    </row>
    <row r="39" spans="2:10" ht="15" x14ac:dyDescent="0.25">
      <c r="B39" s="45"/>
      <c r="C39" s="45"/>
      <c r="D39" s="45"/>
      <c r="E39" s="45"/>
      <c r="F39" s="97"/>
      <c r="G39" s="45"/>
      <c r="H39" s="45"/>
      <c r="I39" s="45"/>
      <c r="J39" s="45"/>
    </row>
    <row r="40" spans="2:10" ht="15" x14ac:dyDescent="0.25">
      <c r="B40" s="45"/>
      <c r="C40" s="45"/>
      <c r="D40" s="45"/>
      <c r="E40" s="45"/>
      <c r="F40" s="97"/>
      <c r="G40" s="45"/>
      <c r="H40" s="45"/>
      <c r="I40" s="45"/>
      <c r="J40" s="45"/>
    </row>
    <row r="41" spans="2:10" x14ac:dyDescent="0.2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5">
    <mergeCell ref="B16:J16"/>
    <mergeCell ref="B17:K17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ignoredErrors>
    <ignoredError sqref="I9:I1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2018-01-25T09:36:05Z</cp:lastPrinted>
  <dcterms:created xsi:type="dcterms:W3CDTF">2008-02-18T09:49:28Z</dcterms:created>
  <dcterms:modified xsi:type="dcterms:W3CDTF">2019-01-02T11:46:20Z</dcterms:modified>
</cp:coreProperties>
</file>