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Perfiles\lhd4\Desktop\PENDIENTES\01 NUEVO MADRID ORG\04 ESTADISTICAS\CAPTURA 2016\"/>
    </mc:Choice>
  </mc:AlternateContent>
  <bookViews>
    <workbookView xWindow="-15" yWindow="-15" windowWidth="15375" windowHeight="7470" tabRatio="712"/>
  </bookViews>
  <sheets>
    <sheet name="Índice" sheetId="76" r:id="rId1"/>
    <sheet name="Tabla 1" sheetId="1" r:id="rId2"/>
    <sheet name="Tabla 2" sheetId="71" r:id="rId3"/>
    <sheet name="Tabla 3" sheetId="15" r:id="rId4"/>
    <sheet name="Tabla 4 " sheetId="14" r:id="rId5"/>
    <sheet name="Tabla 5" sheetId="13" r:id="rId6"/>
    <sheet name="Tabla 6" sheetId="7" r:id="rId7"/>
    <sheet name="Tabla 7" sheetId="12" r:id="rId8"/>
    <sheet name="Tabla 8" sheetId="32" r:id="rId9"/>
    <sheet name="Tabla 9" sheetId="31" r:id="rId10"/>
    <sheet name="Tabla 10" sheetId="33" r:id="rId11"/>
    <sheet name="Tabla 11" sheetId="29" r:id="rId12"/>
    <sheet name="Tabla 12" sheetId="30" r:id="rId13"/>
    <sheet name="Tabla 13" sheetId="28" r:id="rId14"/>
    <sheet name="Tabla 14" sheetId="43" r:id="rId15"/>
    <sheet name="Tabla 15" sheetId="41" r:id="rId16"/>
    <sheet name="Tabla 16" sheetId="72" r:id="rId17"/>
    <sheet name="RESUMEN DATOS" sheetId="75" r:id="rId18"/>
  </sheets>
  <definedNames>
    <definedName name="_xlnm._FilterDatabase" localSheetId="14" hidden="1">'Tabla 14'!$A$7:$F$187</definedName>
    <definedName name="_xlnm.Print_Area" localSheetId="17">'RESUMEN DATOS'!$B$2:$C$33</definedName>
    <definedName name="_xlnm.Print_Area" localSheetId="11">'Tabla 11'!$B$1:$J$28</definedName>
    <definedName name="_xlnm.Print_Area" localSheetId="13">'Tabla 13'!$B$1:$L$27</definedName>
    <definedName name="_xlnm.Print_Area" localSheetId="14">'Tabla 14'!$A$1:$F$197</definedName>
    <definedName name="_xlnm.Print_Area" localSheetId="15">'Tabla 15'!$A:$P</definedName>
    <definedName name="_xlnm.Print_Area" localSheetId="16">'Tabla 16'!$A$2:$K$198</definedName>
    <definedName name="_xlnm.Print_Area" localSheetId="2">'Tabla 2'!$B$2:$K$31</definedName>
    <definedName name="_xlnm.Print_Area" localSheetId="4">'Tabla 4 '!$A$1:$L$29</definedName>
    <definedName name="_xlnm.Print_Area" localSheetId="5">'Tabla 5'!$B$1:$K$22</definedName>
    <definedName name="_xlnm.Print_Area" localSheetId="6">'Tabla 6'!$B$1:$N$28</definedName>
    <definedName name="_xlnm.Print_Area" localSheetId="8">'Tabla 8'!$A$1:$K$19</definedName>
    <definedName name="_xlnm.Print_Area" localSheetId="9">'Tabla 9'!$B$1:$J$24</definedName>
    <definedName name="_xlnm.Print_Titles" localSheetId="1">'Tabla 1'!$1:$1</definedName>
    <definedName name="_xlnm.Print_Titles" localSheetId="14">'Tabla 14'!$7:$7</definedName>
    <definedName name="_xlnm.Print_Titles" localSheetId="15">'Tabla 15'!$6:$6</definedName>
    <definedName name="_xlnm.Print_Titles" localSheetId="16">'Tabla 16'!$6:$7</definedName>
  </definedNames>
  <calcPr calcId="152511"/>
</workbook>
</file>

<file path=xl/calcChain.xml><?xml version="1.0" encoding="utf-8"?>
<calcChain xmlns="http://schemas.openxmlformats.org/spreadsheetml/2006/main">
  <c r="N23" i="7" l="1"/>
  <c r="L23" i="7"/>
  <c r="M23" i="7"/>
  <c r="C27" i="75" l="1"/>
  <c r="C25" i="75"/>
  <c r="C23" i="75"/>
  <c r="C21" i="75"/>
  <c r="C19" i="75"/>
  <c r="F10" i="29" l="1"/>
  <c r="D10" i="29"/>
  <c r="U187" i="72" l="1"/>
  <c r="T187" i="72"/>
  <c r="R187" i="72"/>
  <c r="Q187" i="72"/>
  <c r="O187" i="72"/>
  <c r="N187" i="72"/>
  <c r="L187" i="72"/>
  <c r="K187" i="72"/>
  <c r="I187" i="72"/>
  <c r="H187" i="72"/>
  <c r="C187" i="72"/>
  <c r="B187" i="72"/>
  <c r="V186" i="72"/>
  <c r="S186" i="72"/>
  <c r="P186" i="72"/>
  <c r="M186" i="72"/>
  <c r="J186" i="72"/>
  <c r="F186" i="72"/>
  <c r="E186" i="72"/>
  <c r="D186" i="72"/>
  <c r="V185" i="72"/>
  <c r="S185" i="72"/>
  <c r="P185" i="72"/>
  <c r="M185" i="72"/>
  <c r="J185" i="72"/>
  <c r="F185" i="72"/>
  <c r="E185" i="72"/>
  <c r="D185" i="72"/>
  <c r="V184" i="72"/>
  <c r="S184" i="72"/>
  <c r="P184" i="72"/>
  <c r="M184" i="72"/>
  <c r="J184" i="72"/>
  <c r="F184" i="72"/>
  <c r="E184" i="72"/>
  <c r="D184" i="72"/>
  <c r="V183" i="72"/>
  <c r="S183" i="72"/>
  <c r="P183" i="72"/>
  <c r="M183" i="72"/>
  <c r="J183" i="72"/>
  <c r="F183" i="72"/>
  <c r="E183" i="72"/>
  <c r="D183" i="72"/>
  <c r="V182" i="72"/>
  <c r="S182" i="72"/>
  <c r="P182" i="72"/>
  <c r="M182" i="72"/>
  <c r="J182" i="72"/>
  <c r="F182" i="72"/>
  <c r="E182" i="72"/>
  <c r="D182" i="72"/>
  <c r="V181" i="72"/>
  <c r="S181" i="72"/>
  <c r="P181" i="72"/>
  <c r="M181" i="72"/>
  <c r="J181" i="72"/>
  <c r="F181" i="72"/>
  <c r="E181" i="72"/>
  <c r="D181" i="72"/>
  <c r="V180" i="72"/>
  <c r="S180" i="72"/>
  <c r="P180" i="72"/>
  <c r="M180" i="72"/>
  <c r="J180" i="72"/>
  <c r="F180" i="72"/>
  <c r="E180" i="72"/>
  <c r="D180" i="72"/>
  <c r="V179" i="72"/>
  <c r="S179" i="72"/>
  <c r="P179" i="72"/>
  <c r="M179" i="72"/>
  <c r="J179" i="72"/>
  <c r="F179" i="72"/>
  <c r="E179" i="72"/>
  <c r="D179" i="72"/>
  <c r="V178" i="72"/>
  <c r="S178" i="72"/>
  <c r="P178" i="72"/>
  <c r="M178" i="72"/>
  <c r="J178" i="72"/>
  <c r="F178" i="72"/>
  <c r="E178" i="72"/>
  <c r="D178" i="72"/>
  <c r="V177" i="72"/>
  <c r="S177" i="72"/>
  <c r="P177" i="72"/>
  <c r="M177" i="72"/>
  <c r="J177" i="72"/>
  <c r="F177" i="72"/>
  <c r="E177" i="72"/>
  <c r="D177" i="72"/>
  <c r="V176" i="72"/>
  <c r="S176" i="72"/>
  <c r="P176" i="72"/>
  <c r="M176" i="72"/>
  <c r="J176" i="72"/>
  <c r="F176" i="72"/>
  <c r="E176" i="72"/>
  <c r="D176" i="72"/>
  <c r="V175" i="72"/>
  <c r="S175" i="72"/>
  <c r="P175" i="72"/>
  <c r="M175" i="72"/>
  <c r="J175" i="72"/>
  <c r="F175" i="72"/>
  <c r="E175" i="72"/>
  <c r="D175" i="72"/>
  <c r="V174" i="72"/>
  <c r="S174" i="72"/>
  <c r="P174" i="72"/>
  <c r="M174" i="72"/>
  <c r="J174" i="72"/>
  <c r="F174" i="72"/>
  <c r="E174" i="72"/>
  <c r="D174" i="72"/>
  <c r="V173" i="72"/>
  <c r="S173" i="72"/>
  <c r="P173" i="72"/>
  <c r="M173" i="72"/>
  <c r="J173" i="72"/>
  <c r="F173" i="72"/>
  <c r="E173" i="72"/>
  <c r="D173" i="72"/>
  <c r="V172" i="72"/>
  <c r="S172" i="72"/>
  <c r="P172" i="72"/>
  <c r="M172" i="72"/>
  <c r="J172" i="72"/>
  <c r="F172" i="72"/>
  <c r="E172" i="72"/>
  <c r="D172" i="72"/>
  <c r="V171" i="72"/>
  <c r="S171" i="72"/>
  <c r="P171" i="72"/>
  <c r="M171" i="72"/>
  <c r="J171" i="72"/>
  <c r="F171" i="72"/>
  <c r="E171" i="72"/>
  <c r="D171" i="72"/>
  <c r="V170" i="72"/>
  <c r="S170" i="72"/>
  <c r="P170" i="72"/>
  <c r="M170" i="72"/>
  <c r="J170" i="72"/>
  <c r="F170" i="72"/>
  <c r="E170" i="72"/>
  <c r="D170" i="72"/>
  <c r="V169" i="72"/>
  <c r="S169" i="72"/>
  <c r="P169" i="72"/>
  <c r="M169" i="72"/>
  <c r="J169" i="72"/>
  <c r="F169" i="72"/>
  <c r="E169" i="72"/>
  <c r="G169" i="72" s="1"/>
  <c r="D169" i="72"/>
  <c r="V168" i="72"/>
  <c r="S168" i="72"/>
  <c r="P168" i="72"/>
  <c r="M168" i="72"/>
  <c r="J168" i="72"/>
  <c r="F168" i="72"/>
  <c r="E168" i="72"/>
  <c r="D168" i="72"/>
  <c r="V167" i="72"/>
  <c r="S167" i="72"/>
  <c r="P167" i="72"/>
  <c r="M167" i="72"/>
  <c r="J167" i="72"/>
  <c r="F167" i="72"/>
  <c r="E167" i="72"/>
  <c r="G167" i="72" s="1"/>
  <c r="D167" i="72"/>
  <c r="V166" i="72"/>
  <c r="S166" i="72"/>
  <c r="P166" i="72"/>
  <c r="M166" i="72"/>
  <c r="J166" i="72"/>
  <c r="F166" i="72"/>
  <c r="E166" i="72"/>
  <c r="D166" i="72"/>
  <c r="V165" i="72"/>
  <c r="S165" i="72"/>
  <c r="P165" i="72"/>
  <c r="M165" i="72"/>
  <c r="J165" i="72"/>
  <c r="F165" i="72"/>
  <c r="E165" i="72"/>
  <c r="D165" i="72"/>
  <c r="V164" i="72"/>
  <c r="S164" i="72"/>
  <c r="P164" i="72"/>
  <c r="M164" i="72"/>
  <c r="J164" i="72"/>
  <c r="F164" i="72"/>
  <c r="E164" i="72"/>
  <c r="D164" i="72"/>
  <c r="V163" i="72"/>
  <c r="S163" i="72"/>
  <c r="P163" i="72"/>
  <c r="M163" i="72"/>
  <c r="J163" i="72"/>
  <c r="F163" i="72"/>
  <c r="E163" i="72"/>
  <c r="G163" i="72" s="1"/>
  <c r="D163" i="72"/>
  <c r="V162" i="72"/>
  <c r="S162" i="72"/>
  <c r="P162" i="72"/>
  <c r="M162" i="72"/>
  <c r="J162" i="72"/>
  <c r="F162" i="72"/>
  <c r="E162" i="72"/>
  <c r="D162" i="72"/>
  <c r="V161" i="72"/>
  <c r="S161" i="72"/>
  <c r="P161" i="72"/>
  <c r="M161" i="72"/>
  <c r="J161" i="72"/>
  <c r="F161" i="72"/>
  <c r="E161" i="72"/>
  <c r="D161" i="72"/>
  <c r="V160" i="72"/>
  <c r="S160" i="72"/>
  <c r="P160" i="72"/>
  <c r="M160" i="72"/>
  <c r="J160" i="72"/>
  <c r="F160" i="72"/>
  <c r="E160" i="72"/>
  <c r="D160" i="72"/>
  <c r="V159" i="72"/>
  <c r="S159" i="72"/>
  <c r="P159" i="72"/>
  <c r="M159" i="72"/>
  <c r="J159" i="72"/>
  <c r="F159" i="72"/>
  <c r="E159" i="72"/>
  <c r="D159" i="72"/>
  <c r="V158" i="72"/>
  <c r="S158" i="72"/>
  <c r="P158" i="72"/>
  <c r="M158" i="72"/>
  <c r="J158" i="72"/>
  <c r="F158" i="72"/>
  <c r="E158" i="72"/>
  <c r="D158" i="72"/>
  <c r="V157" i="72"/>
  <c r="S157" i="72"/>
  <c r="P157" i="72"/>
  <c r="M157" i="72"/>
  <c r="J157" i="72"/>
  <c r="F157" i="72"/>
  <c r="E157" i="72"/>
  <c r="D157" i="72"/>
  <c r="V156" i="72"/>
  <c r="S156" i="72"/>
  <c r="P156" i="72"/>
  <c r="M156" i="72"/>
  <c r="J156" i="72"/>
  <c r="F156" i="72"/>
  <c r="E156" i="72"/>
  <c r="D156" i="72"/>
  <c r="V155" i="72"/>
  <c r="S155" i="72"/>
  <c r="P155" i="72"/>
  <c r="M155" i="72"/>
  <c r="J155" i="72"/>
  <c r="F155" i="72"/>
  <c r="E155" i="72"/>
  <c r="D155" i="72"/>
  <c r="V154" i="72"/>
  <c r="S154" i="72"/>
  <c r="P154" i="72"/>
  <c r="M154" i="72"/>
  <c r="J154" i="72"/>
  <c r="F154" i="72"/>
  <c r="E154" i="72"/>
  <c r="D154" i="72"/>
  <c r="V153" i="72"/>
  <c r="S153" i="72"/>
  <c r="P153" i="72"/>
  <c r="M153" i="72"/>
  <c r="J153" i="72"/>
  <c r="F153" i="72"/>
  <c r="E153" i="72"/>
  <c r="D153" i="72"/>
  <c r="V152" i="72"/>
  <c r="S152" i="72"/>
  <c r="P152" i="72"/>
  <c r="M152" i="72"/>
  <c r="J152" i="72"/>
  <c r="F152" i="72"/>
  <c r="E152" i="72"/>
  <c r="D152" i="72"/>
  <c r="V151" i="72"/>
  <c r="S151" i="72"/>
  <c r="P151" i="72"/>
  <c r="M151" i="72"/>
  <c r="J151" i="72"/>
  <c r="F151" i="72"/>
  <c r="E151" i="72"/>
  <c r="D151" i="72"/>
  <c r="V150" i="72"/>
  <c r="S150" i="72"/>
  <c r="P150" i="72"/>
  <c r="M150" i="72"/>
  <c r="J150" i="72"/>
  <c r="F150" i="72"/>
  <c r="E150" i="72"/>
  <c r="D150" i="72"/>
  <c r="V149" i="72"/>
  <c r="S149" i="72"/>
  <c r="P149" i="72"/>
  <c r="M149" i="72"/>
  <c r="J149" i="72"/>
  <c r="F149" i="72"/>
  <c r="E149" i="72"/>
  <c r="D149" i="72"/>
  <c r="V148" i="72"/>
  <c r="S148" i="72"/>
  <c r="P148" i="72"/>
  <c r="M148" i="72"/>
  <c r="J148" i="72"/>
  <c r="F148" i="72"/>
  <c r="E148" i="72"/>
  <c r="D148" i="72"/>
  <c r="V147" i="72"/>
  <c r="S147" i="72"/>
  <c r="P147" i="72"/>
  <c r="M147" i="72"/>
  <c r="J147" i="72"/>
  <c r="F147" i="72"/>
  <c r="E147" i="72"/>
  <c r="D147" i="72"/>
  <c r="V146" i="72"/>
  <c r="S146" i="72"/>
  <c r="P146" i="72"/>
  <c r="M146" i="72"/>
  <c r="J146" i="72"/>
  <c r="F146" i="72"/>
  <c r="E146" i="72"/>
  <c r="D146" i="72"/>
  <c r="V145" i="72"/>
  <c r="S145" i="72"/>
  <c r="P145" i="72"/>
  <c r="M145" i="72"/>
  <c r="J145" i="72"/>
  <c r="F145" i="72"/>
  <c r="G145" i="72" s="1"/>
  <c r="E145" i="72"/>
  <c r="D145" i="72"/>
  <c r="V144" i="72"/>
  <c r="S144" i="72"/>
  <c r="P144" i="72"/>
  <c r="M144" i="72"/>
  <c r="J144" i="72"/>
  <c r="F144" i="72"/>
  <c r="E144" i="72"/>
  <c r="D144" i="72"/>
  <c r="V143" i="72"/>
  <c r="S143" i="72"/>
  <c r="P143" i="72"/>
  <c r="M143" i="72"/>
  <c r="J143" i="72"/>
  <c r="F143" i="72"/>
  <c r="E143" i="72"/>
  <c r="G143" i="72" s="1"/>
  <c r="D143" i="72"/>
  <c r="V142" i="72"/>
  <c r="S142" i="72"/>
  <c r="P142" i="72"/>
  <c r="M142" i="72"/>
  <c r="J142" i="72"/>
  <c r="F142" i="72"/>
  <c r="E142" i="72"/>
  <c r="D142" i="72"/>
  <c r="V141" i="72"/>
  <c r="S141" i="72"/>
  <c r="P141" i="72"/>
  <c r="M141" i="72"/>
  <c r="J141" i="72"/>
  <c r="F141" i="72"/>
  <c r="E141" i="72"/>
  <c r="D141" i="72"/>
  <c r="V140" i="72"/>
  <c r="S140" i="72"/>
  <c r="P140" i="72"/>
  <c r="M140" i="72"/>
  <c r="J140" i="72"/>
  <c r="F140" i="72"/>
  <c r="E140" i="72"/>
  <c r="D140" i="72"/>
  <c r="V139" i="72"/>
  <c r="S139" i="72"/>
  <c r="P139" i="72"/>
  <c r="M139" i="72"/>
  <c r="J139" i="72"/>
  <c r="F139" i="72"/>
  <c r="E139" i="72"/>
  <c r="D139" i="72"/>
  <c r="V138" i="72"/>
  <c r="S138" i="72"/>
  <c r="P138" i="72"/>
  <c r="M138" i="72"/>
  <c r="J138" i="72"/>
  <c r="F138" i="72"/>
  <c r="E138" i="72"/>
  <c r="D138" i="72"/>
  <c r="V137" i="72"/>
  <c r="S137" i="72"/>
  <c r="P137" i="72"/>
  <c r="M137" i="72"/>
  <c r="J137" i="72"/>
  <c r="F137" i="72"/>
  <c r="E137" i="72"/>
  <c r="D137" i="72"/>
  <c r="V136" i="72"/>
  <c r="S136" i="72"/>
  <c r="P136" i="72"/>
  <c r="M136" i="72"/>
  <c r="J136" i="72"/>
  <c r="F136" i="72"/>
  <c r="E136" i="72"/>
  <c r="D136" i="72"/>
  <c r="V135" i="72"/>
  <c r="S135" i="72"/>
  <c r="P135" i="72"/>
  <c r="M135" i="72"/>
  <c r="J135" i="72"/>
  <c r="F135" i="72"/>
  <c r="E135" i="72"/>
  <c r="D135" i="72"/>
  <c r="V134" i="72"/>
  <c r="S134" i="72"/>
  <c r="P134" i="72"/>
  <c r="M134" i="72"/>
  <c r="J134" i="72"/>
  <c r="F134" i="72"/>
  <c r="E134" i="72"/>
  <c r="D134" i="72"/>
  <c r="V133" i="72"/>
  <c r="S133" i="72"/>
  <c r="P133" i="72"/>
  <c r="M133" i="72"/>
  <c r="J133" i="72"/>
  <c r="F133" i="72"/>
  <c r="E133" i="72"/>
  <c r="D133" i="72"/>
  <c r="V132" i="72"/>
  <c r="S132" i="72"/>
  <c r="P132" i="72"/>
  <c r="M132" i="72"/>
  <c r="J132" i="72"/>
  <c r="F132" i="72"/>
  <c r="E132" i="72"/>
  <c r="D132" i="72"/>
  <c r="V131" i="72"/>
  <c r="S131" i="72"/>
  <c r="P131" i="72"/>
  <c r="M131" i="72"/>
  <c r="J131" i="72"/>
  <c r="F131" i="72"/>
  <c r="E131" i="72"/>
  <c r="D131" i="72"/>
  <c r="V130" i="72"/>
  <c r="S130" i="72"/>
  <c r="P130" i="72"/>
  <c r="M130" i="72"/>
  <c r="J130" i="72"/>
  <c r="F130" i="72"/>
  <c r="E130" i="72"/>
  <c r="D130" i="72"/>
  <c r="V129" i="72"/>
  <c r="S129" i="72"/>
  <c r="P129" i="72"/>
  <c r="M129" i="72"/>
  <c r="J129" i="72"/>
  <c r="F129" i="72"/>
  <c r="E129" i="72"/>
  <c r="D129" i="72"/>
  <c r="V128" i="72"/>
  <c r="S128" i="72"/>
  <c r="P128" i="72"/>
  <c r="M128" i="72"/>
  <c r="J128" i="72"/>
  <c r="F128" i="72"/>
  <c r="E128" i="72"/>
  <c r="D128" i="72"/>
  <c r="V127" i="72"/>
  <c r="S127" i="72"/>
  <c r="P127" i="72"/>
  <c r="M127" i="72"/>
  <c r="J127" i="72"/>
  <c r="F127" i="72"/>
  <c r="E127" i="72"/>
  <c r="D127" i="72"/>
  <c r="V126" i="72"/>
  <c r="S126" i="72"/>
  <c r="P126" i="72"/>
  <c r="M126" i="72"/>
  <c r="J126" i="72"/>
  <c r="F126" i="72"/>
  <c r="E126" i="72"/>
  <c r="D126" i="72"/>
  <c r="V125" i="72"/>
  <c r="S125" i="72"/>
  <c r="P125" i="72"/>
  <c r="M125" i="72"/>
  <c r="J125" i="72"/>
  <c r="F125" i="72"/>
  <c r="E125" i="72"/>
  <c r="G125" i="72" s="1"/>
  <c r="D125" i="72"/>
  <c r="V124" i="72"/>
  <c r="S124" i="72"/>
  <c r="P124" i="72"/>
  <c r="M124" i="72"/>
  <c r="J124" i="72"/>
  <c r="F124" i="72"/>
  <c r="E124" i="72"/>
  <c r="D124" i="72"/>
  <c r="V123" i="72"/>
  <c r="S123" i="72"/>
  <c r="P123" i="72"/>
  <c r="M123" i="72"/>
  <c r="J123" i="72"/>
  <c r="F123" i="72"/>
  <c r="E123" i="72"/>
  <c r="G123" i="72" s="1"/>
  <c r="D123" i="72"/>
  <c r="V122" i="72"/>
  <c r="S122" i="72"/>
  <c r="P122" i="72"/>
  <c r="M122" i="72"/>
  <c r="J122" i="72"/>
  <c r="F122" i="72"/>
  <c r="E122" i="72"/>
  <c r="D122" i="72"/>
  <c r="V121" i="72"/>
  <c r="S121" i="72"/>
  <c r="P121" i="72"/>
  <c r="M121" i="72"/>
  <c r="J121" i="72"/>
  <c r="F121" i="72"/>
  <c r="E121" i="72"/>
  <c r="G121" i="72" s="1"/>
  <c r="D121" i="72"/>
  <c r="V120" i="72"/>
  <c r="S120" i="72"/>
  <c r="P120" i="72"/>
  <c r="M120" i="72"/>
  <c r="J120" i="72"/>
  <c r="F120" i="72"/>
  <c r="E120" i="72"/>
  <c r="D120" i="72"/>
  <c r="V119" i="72"/>
  <c r="S119" i="72"/>
  <c r="P119" i="72"/>
  <c r="M119" i="72"/>
  <c r="J119" i="72"/>
  <c r="F119" i="72"/>
  <c r="E119" i="72"/>
  <c r="G119" i="72" s="1"/>
  <c r="D119" i="72"/>
  <c r="V118" i="72"/>
  <c r="S118" i="72"/>
  <c r="P118" i="72"/>
  <c r="M118" i="72"/>
  <c r="J118" i="72"/>
  <c r="F118" i="72"/>
  <c r="E118" i="72"/>
  <c r="D118" i="72"/>
  <c r="V117" i="72"/>
  <c r="S117" i="72"/>
  <c r="P117" i="72"/>
  <c r="M117" i="72"/>
  <c r="J117" i="72"/>
  <c r="F117" i="72"/>
  <c r="E117" i="72"/>
  <c r="D117" i="72"/>
  <c r="V116" i="72"/>
  <c r="S116" i="72"/>
  <c r="P116" i="72"/>
  <c r="M116" i="72"/>
  <c r="J116" i="72"/>
  <c r="F116" i="72"/>
  <c r="E116" i="72"/>
  <c r="D116" i="72"/>
  <c r="V115" i="72"/>
  <c r="S115" i="72"/>
  <c r="P115" i="72"/>
  <c r="M115" i="72"/>
  <c r="J115" i="72"/>
  <c r="F115" i="72"/>
  <c r="E115" i="72"/>
  <c r="D115" i="72"/>
  <c r="V114" i="72"/>
  <c r="S114" i="72"/>
  <c r="P114" i="72"/>
  <c r="M114" i="72"/>
  <c r="J114" i="72"/>
  <c r="F114" i="72"/>
  <c r="E114" i="72"/>
  <c r="D114" i="72"/>
  <c r="V113" i="72"/>
  <c r="S113" i="72"/>
  <c r="P113" i="72"/>
  <c r="M113" i="72"/>
  <c r="J113" i="72"/>
  <c r="F113" i="72"/>
  <c r="E113" i="72"/>
  <c r="G113" i="72" s="1"/>
  <c r="D113" i="72"/>
  <c r="V112" i="72"/>
  <c r="S112" i="72"/>
  <c r="P112" i="72"/>
  <c r="M112" i="72"/>
  <c r="J112" i="72"/>
  <c r="F112" i="72"/>
  <c r="E112" i="72"/>
  <c r="D112" i="72"/>
  <c r="V111" i="72"/>
  <c r="S111" i="72"/>
  <c r="P111" i="72"/>
  <c r="M111" i="72"/>
  <c r="J111" i="72"/>
  <c r="F111" i="72"/>
  <c r="E111" i="72"/>
  <c r="D111" i="72"/>
  <c r="V110" i="72"/>
  <c r="S110" i="72"/>
  <c r="P110" i="72"/>
  <c r="M110" i="72"/>
  <c r="J110" i="72"/>
  <c r="F110" i="72"/>
  <c r="E110" i="72"/>
  <c r="D110" i="72"/>
  <c r="V109" i="72"/>
  <c r="S109" i="72"/>
  <c r="P109" i="72"/>
  <c r="M109" i="72"/>
  <c r="J109" i="72"/>
  <c r="F109" i="72"/>
  <c r="E109" i="72"/>
  <c r="G109" i="72" s="1"/>
  <c r="D109" i="72"/>
  <c r="V108" i="72"/>
  <c r="S108" i="72"/>
  <c r="P108" i="72"/>
  <c r="M108" i="72"/>
  <c r="J108" i="72"/>
  <c r="F108" i="72"/>
  <c r="E108" i="72"/>
  <c r="D108" i="72"/>
  <c r="V107" i="72"/>
  <c r="S107" i="72"/>
  <c r="P107" i="72"/>
  <c r="M107" i="72"/>
  <c r="J107" i="72"/>
  <c r="F107" i="72"/>
  <c r="E107" i="72"/>
  <c r="G107" i="72" s="1"/>
  <c r="D107" i="72"/>
  <c r="V106" i="72"/>
  <c r="S106" i="72"/>
  <c r="P106" i="72"/>
  <c r="M106" i="72"/>
  <c r="J106" i="72"/>
  <c r="F106" i="72"/>
  <c r="E106" i="72"/>
  <c r="D106" i="72"/>
  <c r="V105" i="72"/>
  <c r="S105" i="72"/>
  <c r="P105" i="72"/>
  <c r="M105" i="72"/>
  <c r="J105" i="72"/>
  <c r="F105" i="72"/>
  <c r="E105" i="72"/>
  <c r="G105" i="72" s="1"/>
  <c r="D105" i="72"/>
  <c r="V104" i="72"/>
  <c r="S104" i="72"/>
  <c r="P104" i="72"/>
  <c r="M104" i="72"/>
  <c r="J104" i="72"/>
  <c r="F104" i="72"/>
  <c r="E104" i="72"/>
  <c r="D104" i="72"/>
  <c r="V103" i="72"/>
  <c r="S103" i="72"/>
  <c r="P103" i="72"/>
  <c r="M103" i="72"/>
  <c r="J103" i="72"/>
  <c r="F103" i="72"/>
  <c r="E103" i="72"/>
  <c r="D103" i="72"/>
  <c r="V102" i="72"/>
  <c r="S102" i="72"/>
  <c r="P102" i="72"/>
  <c r="M102" i="72"/>
  <c r="J102" i="72"/>
  <c r="F102" i="72"/>
  <c r="E102" i="72"/>
  <c r="D102" i="72"/>
  <c r="V101" i="72"/>
  <c r="S101" i="72"/>
  <c r="P101" i="72"/>
  <c r="M101" i="72"/>
  <c r="J101" i="72"/>
  <c r="F101" i="72"/>
  <c r="E101" i="72"/>
  <c r="D101" i="72"/>
  <c r="V100" i="72"/>
  <c r="S100" i="72"/>
  <c r="P100" i="72"/>
  <c r="M100" i="72"/>
  <c r="J100" i="72"/>
  <c r="F100" i="72"/>
  <c r="E100" i="72"/>
  <c r="D100" i="72"/>
  <c r="V99" i="72"/>
  <c r="S99" i="72"/>
  <c r="P99" i="72"/>
  <c r="M99" i="72"/>
  <c r="J99" i="72"/>
  <c r="F99" i="72"/>
  <c r="E99" i="72"/>
  <c r="D99" i="72"/>
  <c r="V98" i="72"/>
  <c r="S98" i="72"/>
  <c r="P98" i="72"/>
  <c r="M98" i="72"/>
  <c r="J98" i="72"/>
  <c r="F98" i="72"/>
  <c r="E98" i="72"/>
  <c r="D98" i="72"/>
  <c r="V97" i="72"/>
  <c r="S97" i="72"/>
  <c r="P97" i="72"/>
  <c r="M97" i="72"/>
  <c r="J97" i="72"/>
  <c r="F97" i="72"/>
  <c r="E97" i="72"/>
  <c r="D97" i="72"/>
  <c r="V96" i="72"/>
  <c r="S96" i="72"/>
  <c r="P96" i="72"/>
  <c r="M96" i="72"/>
  <c r="J96" i="72"/>
  <c r="F96" i="72"/>
  <c r="E96" i="72"/>
  <c r="D96" i="72"/>
  <c r="V95" i="72"/>
  <c r="S95" i="72"/>
  <c r="P95" i="72"/>
  <c r="M95" i="72"/>
  <c r="J95" i="72"/>
  <c r="F95" i="72"/>
  <c r="E95" i="72"/>
  <c r="D95" i="72"/>
  <c r="V94" i="72"/>
  <c r="S94" i="72"/>
  <c r="P94" i="72"/>
  <c r="M94" i="72"/>
  <c r="J94" i="72"/>
  <c r="F94" i="72"/>
  <c r="E94" i="72"/>
  <c r="D94" i="72"/>
  <c r="V93" i="72"/>
  <c r="S93" i="72"/>
  <c r="P93" i="72"/>
  <c r="M93" i="72"/>
  <c r="J93" i="72"/>
  <c r="F93" i="72"/>
  <c r="E93" i="72"/>
  <c r="D93" i="72"/>
  <c r="V92" i="72"/>
  <c r="S92" i="72"/>
  <c r="P92" i="72"/>
  <c r="M92" i="72"/>
  <c r="J92" i="72"/>
  <c r="F92" i="72"/>
  <c r="E92" i="72"/>
  <c r="D92" i="72"/>
  <c r="V91" i="72"/>
  <c r="S91" i="72"/>
  <c r="P91" i="72"/>
  <c r="M91" i="72"/>
  <c r="J91" i="72"/>
  <c r="F91" i="72"/>
  <c r="E91" i="72"/>
  <c r="D91" i="72"/>
  <c r="V90" i="72"/>
  <c r="S90" i="72"/>
  <c r="P90" i="72"/>
  <c r="M90" i="72"/>
  <c r="J90" i="72"/>
  <c r="F90" i="72"/>
  <c r="E90" i="72"/>
  <c r="D90" i="72"/>
  <c r="V89" i="72"/>
  <c r="S89" i="72"/>
  <c r="P89" i="72"/>
  <c r="M89" i="72"/>
  <c r="J89" i="72"/>
  <c r="F89" i="72"/>
  <c r="E89" i="72"/>
  <c r="G89" i="72" s="1"/>
  <c r="D89" i="72"/>
  <c r="V88" i="72"/>
  <c r="S88" i="72"/>
  <c r="P88" i="72"/>
  <c r="M88" i="72"/>
  <c r="J88" i="72"/>
  <c r="F88" i="72"/>
  <c r="E88" i="72"/>
  <c r="D88" i="72"/>
  <c r="V87" i="72"/>
  <c r="S87" i="72"/>
  <c r="P87" i="72"/>
  <c r="M87" i="72"/>
  <c r="J87" i="72"/>
  <c r="F87" i="72"/>
  <c r="E87" i="72"/>
  <c r="G87" i="72" s="1"/>
  <c r="D87" i="72"/>
  <c r="V86" i="72"/>
  <c r="S86" i="72"/>
  <c r="P86" i="72"/>
  <c r="M86" i="72"/>
  <c r="J86" i="72"/>
  <c r="F86" i="72"/>
  <c r="E86" i="72"/>
  <c r="D86" i="72"/>
  <c r="V85" i="72"/>
  <c r="S85" i="72"/>
  <c r="P85" i="72"/>
  <c r="M85" i="72"/>
  <c r="J85" i="72"/>
  <c r="F85" i="72"/>
  <c r="E85" i="72"/>
  <c r="G85" i="72" s="1"/>
  <c r="D85" i="72"/>
  <c r="V84" i="72"/>
  <c r="S84" i="72"/>
  <c r="P84" i="72"/>
  <c r="M84" i="72"/>
  <c r="J84" i="72"/>
  <c r="F84" i="72"/>
  <c r="E84" i="72"/>
  <c r="D84" i="72"/>
  <c r="V83" i="72"/>
  <c r="S83" i="72"/>
  <c r="P83" i="72"/>
  <c r="M83" i="72"/>
  <c r="J83" i="72"/>
  <c r="F83" i="72"/>
  <c r="E83" i="72"/>
  <c r="D83" i="72"/>
  <c r="V82" i="72"/>
  <c r="S82" i="72"/>
  <c r="P82" i="72"/>
  <c r="M82" i="72"/>
  <c r="J82" i="72"/>
  <c r="F82" i="72"/>
  <c r="E82" i="72"/>
  <c r="D82" i="72"/>
  <c r="V81" i="72"/>
  <c r="S81" i="72"/>
  <c r="P81" i="72"/>
  <c r="M81" i="72"/>
  <c r="J81" i="72"/>
  <c r="F81" i="72"/>
  <c r="E81" i="72"/>
  <c r="D81" i="72"/>
  <c r="V80" i="72"/>
  <c r="S80" i="72"/>
  <c r="P80" i="72"/>
  <c r="M80" i="72"/>
  <c r="J80" i="72"/>
  <c r="F80" i="72"/>
  <c r="E80" i="72"/>
  <c r="D80" i="72"/>
  <c r="V79" i="72"/>
  <c r="S79" i="72"/>
  <c r="P79" i="72"/>
  <c r="M79" i="72"/>
  <c r="J79" i="72"/>
  <c r="F79" i="72"/>
  <c r="E79" i="72"/>
  <c r="D79" i="72"/>
  <c r="V78" i="72"/>
  <c r="S78" i="72"/>
  <c r="P78" i="72"/>
  <c r="M78" i="72"/>
  <c r="J78" i="72"/>
  <c r="F78" i="72"/>
  <c r="E78" i="72"/>
  <c r="D78" i="72"/>
  <c r="V77" i="72"/>
  <c r="S77" i="72"/>
  <c r="P77" i="72"/>
  <c r="M77" i="72"/>
  <c r="J77" i="72"/>
  <c r="F77" i="72"/>
  <c r="E77" i="72"/>
  <c r="G77" i="72" s="1"/>
  <c r="D77" i="72"/>
  <c r="V76" i="72"/>
  <c r="S76" i="72"/>
  <c r="P76" i="72"/>
  <c r="M76" i="72"/>
  <c r="J76" i="72"/>
  <c r="F76" i="72"/>
  <c r="E76" i="72"/>
  <c r="D76" i="72"/>
  <c r="V75" i="72"/>
  <c r="S75" i="72"/>
  <c r="P75" i="72"/>
  <c r="M75" i="72"/>
  <c r="J75" i="72"/>
  <c r="F75" i="72"/>
  <c r="E75" i="72"/>
  <c r="D75" i="72"/>
  <c r="V74" i="72"/>
  <c r="S74" i="72"/>
  <c r="P74" i="72"/>
  <c r="M74" i="72"/>
  <c r="J74" i="72"/>
  <c r="F74" i="72"/>
  <c r="E74" i="72"/>
  <c r="D74" i="72"/>
  <c r="V73" i="72"/>
  <c r="S73" i="72"/>
  <c r="P73" i="72"/>
  <c r="M73" i="72"/>
  <c r="J73" i="72"/>
  <c r="F73" i="72"/>
  <c r="E73" i="72"/>
  <c r="G73" i="72" s="1"/>
  <c r="D73" i="72"/>
  <c r="V72" i="72"/>
  <c r="S72" i="72"/>
  <c r="P72" i="72"/>
  <c r="M72" i="72"/>
  <c r="J72" i="72"/>
  <c r="F72" i="72"/>
  <c r="E72" i="72"/>
  <c r="D72" i="72"/>
  <c r="V71" i="72"/>
  <c r="S71" i="72"/>
  <c r="P71" i="72"/>
  <c r="M71" i="72"/>
  <c r="J71" i="72"/>
  <c r="F71" i="72"/>
  <c r="E71" i="72"/>
  <c r="G71" i="72" s="1"/>
  <c r="D71" i="72"/>
  <c r="V70" i="72"/>
  <c r="S70" i="72"/>
  <c r="P70" i="72"/>
  <c r="M70" i="72"/>
  <c r="J70" i="72"/>
  <c r="F70" i="72"/>
  <c r="E70" i="72"/>
  <c r="D70" i="72"/>
  <c r="V69" i="72"/>
  <c r="S69" i="72"/>
  <c r="P69" i="72"/>
  <c r="M69" i="72"/>
  <c r="J69" i="72"/>
  <c r="F69" i="72"/>
  <c r="E69" i="72"/>
  <c r="G69" i="72" s="1"/>
  <c r="D69" i="72"/>
  <c r="V68" i="72"/>
  <c r="S68" i="72"/>
  <c r="P68" i="72"/>
  <c r="M68" i="72"/>
  <c r="J68" i="72"/>
  <c r="F68" i="72"/>
  <c r="E68" i="72"/>
  <c r="D68" i="72"/>
  <c r="V67" i="72"/>
  <c r="S67" i="72"/>
  <c r="P67" i="72"/>
  <c r="M67" i="72"/>
  <c r="J67" i="72"/>
  <c r="F67" i="72"/>
  <c r="E67" i="72"/>
  <c r="G67" i="72" s="1"/>
  <c r="D67" i="72"/>
  <c r="V66" i="72"/>
  <c r="S66" i="72"/>
  <c r="P66" i="72"/>
  <c r="M66" i="72"/>
  <c r="J66" i="72"/>
  <c r="F66" i="72"/>
  <c r="E66" i="72"/>
  <c r="D66" i="72"/>
  <c r="V65" i="72"/>
  <c r="S65" i="72"/>
  <c r="P65" i="72"/>
  <c r="M65" i="72"/>
  <c r="J65" i="72"/>
  <c r="F65" i="72"/>
  <c r="E65" i="72"/>
  <c r="G65" i="72" s="1"/>
  <c r="D65" i="72"/>
  <c r="V64" i="72"/>
  <c r="S64" i="72"/>
  <c r="P64" i="72"/>
  <c r="M64" i="72"/>
  <c r="J64" i="72"/>
  <c r="F64" i="72"/>
  <c r="E64" i="72"/>
  <c r="D64" i="72"/>
  <c r="V63" i="72"/>
  <c r="S63" i="72"/>
  <c r="P63" i="72"/>
  <c r="M63" i="72"/>
  <c r="J63" i="72"/>
  <c r="F63" i="72"/>
  <c r="E63" i="72"/>
  <c r="D63" i="72"/>
  <c r="V62" i="72"/>
  <c r="S62" i="72"/>
  <c r="P62" i="72"/>
  <c r="M62" i="72"/>
  <c r="J62" i="72"/>
  <c r="F62" i="72"/>
  <c r="E62" i="72"/>
  <c r="D62" i="72"/>
  <c r="V61" i="72"/>
  <c r="S61" i="72"/>
  <c r="P61" i="72"/>
  <c r="M61" i="72"/>
  <c r="J61" i="72"/>
  <c r="F61" i="72"/>
  <c r="E61" i="72"/>
  <c r="G61" i="72" s="1"/>
  <c r="D61" i="72"/>
  <c r="V60" i="72"/>
  <c r="S60" i="72"/>
  <c r="P60" i="72"/>
  <c r="M60" i="72"/>
  <c r="J60" i="72"/>
  <c r="F60" i="72"/>
  <c r="E60" i="72"/>
  <c r="D60" i="72"/>
  <c r="V59" i="72"/>
  <c r="S59" i="72"/>
  <c r="P59" i="72"/>
  <c r="M59" i="72"/>
  <c r="J59" i="72"/>
  <c r="F59" i="72"/>
  <c r="E59" i="72"/>
  <c r="D59" i="72"/>
  <c r="V58" i="72"/>
  <c r="S58" i="72"/>
  <c r="P58" i="72"/>
  <c r="M58" i="72"/>
  <c r="J58" i="72"/>
  <c r="F58" i="72"/>
  <c r="E58" i="72"/>
  <c r="D58" i="72"/>
  <c r="V57" i="72"/>
  <c r="S57" i="72"/>
  <c r="P57" i="72"/>
  <c r="M57" i="72"/>
  <c r="J57" i="72"/>
  <c r="F57" i="72"/>
  <c r="E57" i="72"/>
  <c r="D57" i="72"/>
  <c r="V56" i="72"/>
  <c r="S56" i="72"/>
  <c r="P56" i="72"/>
  <c r="M56" i="72"/>
  <c r="J56" i="72"/>
  <c r="F56" i="72"/>
  <c r="E56" i="72"/>
  <c r="D56" i="72"/>
  <c r="V55" i="72"/>
  <c r="S55" i="72"/>
  <c r="P55" i="72"/>
  <c r="M55" i="72"/>
  <c r="J55" i="72"/>
  <c r="F55" i="72"/>
  <c r="E55" i="72"/>
  <c r="G55" i="72" s="1"/>
  <c r="D55" i="72"/>
  <c r="V54" i="72"/>
  <c r="S54" i="72"/>
  <c r="P54" i="72"/>
  <c r="M54" i="72"/>
  <c r="J54" i="72"/>
  <c r="F54" i="72"/>
  <c r="E54" i="72"/>
  <c r="D54" i="72"/>
  <c r="V53" i="72"/>
  <c r="S53" i="72"/>
  <c r="P53" i="72"/>
  <c r="M53" i="72"/>
  <c r="J53" i="72"/>
  <c r="F53" i="72"/>
  <c r="E53" i="72"/>
  <c r="D53" i="72"/>
  <c r="V52" i="72"/>
  <c r="S52" i="72"/>
  <c r="P52" i="72"/>
  <c r="M52" i="72"/>
  <c r="J52" i="72"/>
  <c r="F52" i="72"/>
  <c r="E52" i="72"/>
  <c r="D52" i="72"/>
  <c r="V51" i="72"/>
  <c r="S51" i="72"/>
  <c r="P51" i="72"/>
  <c r="M51" i="72"/>
  <c r="J51" i="72"/>
  <c r="F51" i="72"/>
  <c r="E51" i="72"/>
  <c r="D51" i="72"/>
  <c r="V50" i="72"/>
  <c r="S50" i="72"/>
  <c r="P50" i="72"/>
  <c r="M50" i="72"/>
  <c r="J50" i="72"/>
  <c r="F50" i="72"/>
  <c r="E50" i="72"/>
  <c r="D50" i="72"/>
  <c r="V49" i="72"/>
  <c r="S49" i="72"/>
  <c r="P49" i="72"/>
  <c r="M49" i="72"/>
  <c r="J49" i="72"/>
  <c r="F49" i="72"/>
  <c r="E49" i="72"/>
  <c r="G49" i="72" s="1"/>
  <c r="D49" i="72"/>
  <c r="V48" i="72"/>
  <c r="S48" i="72"/>
  <c r="P48" i="72"/>
  <c r="M48" i="72"/>
  <c r="J48" i="72"/>
  <c r="F48" i="72"/>
  <c r="E48" i="72"/>
  <c r="D48" i="72"/>
  <c r="V47" i="72"/>
  <c r="S47" i="72"/>
  <c r="P47" i="72"/>
  <c r="M47" i="72"/>
  <c r="J47" i="72"/>
  <c r="F47" i="72"/>
  <c r="E47" i="72"/>
  <c r="G47" i="72" s="1"/>
  <c r="D47" i="72"/>
  <c r="V46" i="72"/>
  <c r="S46" i="72"/>
  <c r="P46" i="72"/>
  <c r="M46" i="72"/>
  <c r="J46" i="72"/>
  <c r="F46" i="72"/>
  <c r="E46" i="72"/>
  <c r="D46" i="72"/>
  <c r="V45" i="72"/>
  <c r="S45" i="72"/>
  <c r="P45" i="72"/>
  <c r="M45" i="72"/>
  <c r="J45" i="72"/>
  <c r="F45" i="72"/>
  <c r="E45" i="72"/>
  <c r="D45" i="72"/>
  <c r="V44" i="72"/>
  <c r="S44" i="72"/>
  <c r="P44" i="72"/>
  <c r="M44" i="72"/>
  <c r="J44" i="72"/>
  <c r="F44" i="72"/>
  <c r="E44" i="72"/>
  <c r="D44" i="72"/>
  <c r="V43" i="72"/>
  <c r="S43" i="72"/>
  <c r="P43" i="72"/>
  <c r="M43" i="72"/>
  <c r="J43" i="72"/>
  <c r="F43" i="72"/>
  <c r="E43" i="72"/>
  <c r="G43" i="72" s="1"/>
  <c r="D43" i="72"/>
  <c r="V42" i="72"/>
  <c r="S42" i="72"/>
  <c r="P42" i="72"/>
  <c r="M42" i="72"/>
  <c r="J42" i="72"/>
  <c r="F42" i="72"/>
  <c r="E42" i="72"/>
  <c r="D42" i="72"/>
  <c r="V41" i="72"/>
  <c r="S41" i="72"/>
  <c r="P41" i="72"/>
  <c r="M41" i="72"/>
  <c r="J41" i="72"/>
  <c r="F41" i="72"/>
  <c r="E41" i="72"/>
  <c r="D41" i="72"/>
  <c r="V40" i="72"/>
  <c r="S40" i="72"/>
  <c r="P40" i="72"/>
  <c r="M40" i="72"/>
  <c r="J40" i="72"/>
  <c r="F40" i="72"/>
  <c r="E40" i="72"/>
  <c r="D40" i="72"/>
  <c r="V39" i="72"/>
  <c r="S39" i="72"/>
  <c r="P39" i="72"/>
  <c r="M39" i="72"/>
  <c r="J39" i="72"/>
  <c r="F39" i="72"/>
  <c r="E39" i="72"/>
  <c r="D39" i="72"/>
  <c r="V38" i="72"/>
  <c r="S38" i="72"/>
  <c r="P38" i="72"/>
  <c r="M38" i="72"/>
  <c r="J38" i="72"/>
  <c r="F38" i="72"/>
  <c r="E38" i="72"/>
  <c r="D38" i="72"/>
  <c r="V37" i="72"/>
  <c r="S37" i="72"/>
  <c r="P37" i="72"/>
  <c r="M37" i="72"/>
  <c r="J37" i="72"/>
  <c r="F37" i="72"/>
  <c r="E37" i="72"/>
  <c r="D37" i="72"/>
  <c r="V36" i="72"/>
  <c r="S36" i="72"/>
  <c r="P36" i="72"/>
  <c r="M36" i="72"/>
  <c r="J36" i="72"/>
  <c r="F36" i="72"/>
  <c r="E36" i="72"/>
  <c r="G36" i="72" s="1"/>
  <c r="D36" i="72"/>
  <c r="V35" i="72"/>
  <c r="S35" i="72"/>
  <c r="P35" i="72"/>
  <c r="M35" i="72"/>
  <c r="J35" i="72"/>
  <c r="F35" i="72"/>
  <c r="E35" i="72"/>
  <c r="D35" i="72"/>
  <c r="V34" i="72"/>
  <c r="S34" i="72"/>
  <c r="P34" i="72"/>
  <c r="M34" i="72"/>
  <c r="J34" i="72"/>
  <c r="F34" i="72"/>
  <c r="E34" i="72"/>
  <c r="D34" i="72"/>
  <c r="V33" i="72"/>
  <c r="S33" i="72"/>
  <c r="P33" i="72"/>
  <c r="M33" i="72"/>
  <c r="J33" i="72"/>
  <c r="F33" i="72"/>
  <c r="E33" i="72"/>
  <c r="D33" i="72"/>
  <c r="V32" i="72"/>
  <c r="S32" i="72"/>
  <c r="P32" i="72"/>
  <c r="M32" i="72"/>
  <c r="J32" i="72"/>
  <c r="F32" i="72"/>
  <c r="E32" i="72"/>
  <c r="D32" i="72"/>
  <c r="V31" i="72"/>
  <c r="S31" i="72"/>
  <c r="P31" i="72"/>
  <c r="M31" i="72"/>
  <c r="J31" i="72"/>
  <c r="F31" i="72"/>
  <c r="E31" i="72"/>
  <c r="D31" i="72"/>
  <c r="V30" i="72"/>
  <c r="S30" i="72"/>
  <c r="P30" i="72"/>
  <c r="M30" i="72"/>
  <c r="J30" i="72"/>
  <c r="F30" i="72"/>
  <c r="E30" i="72"/>
  <c r="D30" i="72"/>
  <c r="V29" i="72"/>
  <c r="S29" i="72"/>
  <c r="P29" i="72"/>
  <c r="M29" i="72"/>
  <c r="J29" i="72"/>
  <c r="F29" i="72"/>
  <c r="E29" i="72"/>
  <c r="D29" i="72"/>
  <c r="V28" i="72"/>
  <c r="S28" i="72"/>
  <c r="P28" i="72"/>
  <c r="M28" i="72"/>
  <c r="J28" i="72"/>
  <c r="F28" i="72"/>
  <c r="E28" i="72"/>
  <c r="D28" i="72"/>
  <c r="V27" i="72"/>
  <c r="S27" i="72"/>
  <c r="P27" i="72"/>
  <c r="M27" i="72"/>
  <c r="J27" i="72"/>
  <c r="F27" i="72"/>
  <c r="E27" i="72"/>
  <c r="D27" i="72"/>
  <c r="V26" i="72"/>
  <c r="S26" i="72"/>
  <c r="P26" i="72"/>
  <c r="M26" i="72"/>
  <c r="J26" i="72"/>
  <c r="F26" i="72"/>
  <c r="E26" i="72"/>
  <c r="D26" i="72"/>
  <c r="V25" i="72"/>
  <c r="S25" i="72"/>
  <c r="P25" i="72"/>
  <c r="M25" i="72"/>
  <c r="J25" i="72"/>
  <c r="F25" i="72"/>
  <c r="E25" i="72"/>
  <c r="D25" i="72"/>
  <c r="V24" i="72"/>
  <c r="S24" i="72"/>
  <c r="P24" i="72"/>
  <c r="M24" i="72"/>
  <c r="J24" i="72"/>
  <c r="F24" i="72"/>
  <c r="E24" i="72"/>
  <c r="D24" i="72"/>
  <c r="V23" i="72"/>
  <c r="S23" i="72"/>
  <c r="P23" i="72"/>
  <c r="M23" i="72"/>
  <c r="J23" i="72"/>
  <c r="F23" i="72"/>
  <c r="E23" i="72"/>
  <c r="D23" i="72"/>
  <c r="V22" i="72"/>
  <c r="S22" i="72"/>
  <c r="P22" i="72"/>
  <c r="M22" i="72"/>
  <c r="J22" i="72"/>
  <c r="F22" i="72"/>
  <c r="G22" i="72" s="1"/>
  <c r="E22" i="72"/>
  <c r="D22" i="72"/>
  <c r="V21" i="72"/>
  <c r="S21" i="72"/>
  <c r="P21" i="72"/>
  <c r="M21" i="72"/>
  <c r="J21" i="72"/>
  <c r="F21" i="72"/>
  <c r="E21" i="72"/>
  <c r="D21" i="72"/>
  <c r="V20" i="72"/>
  <c r="S20" i="72"/>
  <c r="P20" i="72"/>
  <c r="M20" i="72"/>
  <c r="J20" i="72"/>
  <c r="F20" i="72"/>
  <c r="E20" i="72"/>
  <c r="D20" i="72"/>
  <c r="V19" i="72"/>
  <c r="S19" i="72"/>
  <c r="P19" i="72"/>
  <c r="M19" i="72"/>
  <c r="J19" i="72"/>
  <c r="F19" i="72"/>
  <c r="E19" i="72"/>
  <c r="D19" i="72"/>
  <c r="V18" i="72"/>
  <c r="S18" i="72"/>
  <c r="P18" i="72"/>
  <c r="M18" i="72"/>
  <c r="J18" i="72"/>
  <c r="F18" i="72"/>
  <c r="E18" i="72"/>
  <c r="D18" i="72"/>
  <c r="V17" i="72"/>
  <c r="S17" i="72"/>
  <c r="P17" i="72"/>
  <c r="M17" i="72"/>
  <c r="J17" i="72"/>
  <c r="F17" i="72"/>
  <c r="E17" i="72"/>
  <c r="D17" i="72"/>
  <c r="V16" i="72"/>
  <c r="S16" i="72"/>
  <c r="P16" i="72"/>
  <c r="M16" i="72"/>
  <c r="J16" i="72"/>
  <c r="F16" i="72"/>
  <c r="E16" i="72"/>
  <c r="D16" i="72"/>
  <c r="V15" i="72"/>
  <c r="S15" i="72"/>
  <c r="P15" i="72"/>
  <c r="M15" i="72"/>
  <c r="J15" i="72"/>
  <c r="F15" i="72"/>
  <c r="E15" i="72"/>
  <c r="D15" i="72"/>
  <c r="V14" i="72"/>
  <c r="S14" i="72"/>
  <c r="P14" i="72"/>
  <c r="M14" i="72"/>
  <c r="J14" i="72"/>
  <c r="F14" i="72"/>
  <c r="G14" i="72" s="1"/>
  <c r="E14" i="72"/>
  <c r="D14" i="72"/>
  <c r="V13" i="72"/>
  <c r="S13" i="72"/>
  <c r="P13" i="72"/>
  <c r="M13" i="72"/>
  <c r="J13" i="72"/>
  <c r="F13" i="72"/>
  <c r="E13" i="72"/>
  <c r="D13" i="72"/>
  <c r="V12" i="72"/>
  <c r="S12" i="72"/>
  <c r="P12" i="72"/>
  <c r="M12" i="72"/>
  <c r="J12" i="72"/>
  <c r="F12" i="72"/>
  <c r="E12" i="72"/>
  <c r="D12" i="72"/>
  <c r="V11" i="72"/>
  <c r="S11" i="72"/>
  <c r="P11" i="72"/>
  <c r="M11" i="72"/>
  <c r="J11" i="72"/>
  <c r="F11" i="72"/>
  <c r="E11" i="72"/>
  <c r="D11" i="72"/>
  <c r="V10" i="72"/>
  <c r="S10" i="72"/>
  <c r="P10" i="72"/>
  <c r="M10" i="72"/>
  <c r="J10" i="72"/>
  <c r="F10" i="72"/>
  <c r="E10" i="72"/>
  <c r="D10" i="72"/>
  <c r="V9" i="72"/>
  <c r="S9" i="72"/>
  <c r="P9" i="72"/>
  <c r="M9" i="72"/>
  <c r="J9" i="72"/>
  <c r="F9" i="72"/>
  <c r="E9" i="72"/>
  <c r="D9" i="72"/>
  <c r="V8" i="72"/>
  <c r="S8" i="72"/>
  <c r="P8" i="72"/>
  <c r="M8" i="72"/>
  <c r="J8" i="72"/>
  <c r="F8" i="72"/>
  <c r="E8" i="72"/>
  <c r="D8" i="72"/>
  <c r="G23" i="72" l="1"/>
  <c r="W23" i="72" s="1"/>
  <c r="G24" i="72"/>
  <c r="G38" i="72"/>
  <c r="G146" i="72"/>
  <c r="G147" i="72"/>
  <c r="G154" i="72"/>
  <c r="W154" i="72" s="1"/>
  <c r="G155" i="72"/>
  <c r="G175" i="72"/>
  <c r="W175" i="72" s="1"/>
  <c r="G29" i="72"/>
  <c r="G30" i="72"/>
  <c r="W30" i="72" s="1"/>
  <c r="G137" i="72"/>
  <c r="G12" i="72"/>
  <c r="W12" i="72" s="1"/>
  <c r="G20" i="72"/>
  <c r="G34" i="72"/>
  <c r="W34" i="72" s="1"/>
  <c r="G37" i="72"/>
  <c r="G156" i="72"/>
  <c r="W156" i="72" s="1"/>
  <c r="G157" i="72"/>
  <c r="W157" i="72" s="1"/>
  <c r="G159" i="72"/>
  <c r="G170" i="72"/>
  <c r="G172" i="72"/>
  <c r="W172" i="72" s="1"/>
  <c r="G173" i="72"/>
  <c r="W173" i="72" s="1"/>
  <c r="G174" i="72"/>
  <c r="G31" i="72"/>
  <c r="W31" i="72" s="1"/>
  <c r="G39" i="72"/>
  <c r="W39" i="72" s="1"/>
  <c r="G40" i="72"/>
  <c r="W40" i="72" s="1"/>
  <c r="G111" i="72"/>
  <c r="W111" i="72" s="1"/>
  <c r="G126" i="72"/>
  <c r="G128" i="72"/>
  <c r="W128" i="72" s="1"/>
  <c r="G130" i="72"/>
  <c r="W130" i="72" s="1"/>
  <c r="G131" i="72"/>
  <c r="G132" i="72"/>
  <c r="G134" i="72"/>
  <c r="W134" i="72" s="1"/>
  <c r="G135" i="72"/>
  <c r="W135" i="72" s="1"/>
  <c r="G136" i="72"/>
  <c r="G176" i="72"/>
  <c r="G178" i="72"/>
  <c r="W178" i="72" s="1"/>
  <c r="G180" i="72"/>
  <c r="G181" i="72"/>
  <c r="W181" i="72" s="1"/>
  <c r="G182" i="72"/>
  <c r="G184" i="72"/>
  <c r="W184" i="72" s="1"/>
  <c r="G185" i="72"/>
  <c r="G186" i="72"/>
  <c r="G32" i="72"/>
  <c r="G8" i="72"/>
  <c r="W8" i="72" s="1"/>
  <c r="G13" i="72"/>
  <c r="G15" i="72"/>
  <c r="W15" i="72" s="1"/>
  <c r="G16" i="72"/>
  <c r="G21" i="72"/>
  <c r="W21" i="72" s="1"/>
  <c r="G28" i="72"/>
  <c r="G138" i="72"/>
  <c r="W138" i="72" s="1"/>
  <c r="G139" i="72"/>
  <c r="G144" i="72"/>
  <c r="W144" i="72" s="1"/>
  <c r="G149" i="72"/>
  <c r="G153" i="72"/>
  <c r="W153" i="72" s="1"/>
  <c r="W14" i="72"/>
  <c r="G18" i="72"/>
  <c r="W36" i="72"/>
  <c r="S187" i="72"/>
  <c r="G9" i="72"/>
  <c r="W9" i="72" s="1"/>
  <c r="G10" i="72"/>
  <c r="W10" i="72" s="1"/>
  <c r="W20" i="72"/>
  <c r="W22" i="72"/>
  <c r="G25" i="72"/>
  <c r="W25" i="72" s="1"/>
  <c r="G26" i="72"/>
  <c r="W26" i="72" s="1"/>
  <c r="W125" i="72"/>
  <c r="G151" i="72"/>
  <c r="W151" i="72" s="1"/>
  <c r="W143" i="72"/>
  <c r="G17" i="72"/>
  <c r="W17" i="72" s="1"/>
  <c r="W28" i="72"/>
  <c r="G141" i="72"/>
  <c r="W141" i="72" s="1"/>
  <c r="W169" i="72"/>
  <c r="G33" i="72"/>
  <c r="W33" i="72" s="1"/>
  <c r="W38" i="72"/>
  <c r="G41" i="72"/>
  <c r="G44" i="72"/>
  <c r="W44" i="72" s="1"/>
  <c r="G50" i="72"/>
  <c r="G54" i="72"/>
  <c r="W54" i="72" s="1"/>
  <c r="G59" i="72"/>
  <c r="G60" i="72"/>
  <c r="W60" i="72" s="1"/>
  <c r="G63" i="72"/>
  <c r="W63" i="72" s="1"/>
  <c r="G70" i="72"/>
  <c r="W70" i="72" s="1"/>
  <c r="G72" i="72"/>
  <c r="G75" i="72"/>
  <c r="W75" i="72" s="1"/>
  <c r="G78" i="72"/>
  <c r="G86" i="72"/>
  <c r="W86" i="72" s="1"/>
  <c r="G88" i="72"/>
  <c r="G92" i="72"/>
  <c r="W92" i="72" s="1"/>
  <c r="G94" i="72"/>
  <c r="G95" i="72"/>
  <c r="W95" i="72" s="1"/>
  <c r="G98" i="72"/>
  <c r="W98" i="72" s="1"/>
  <c r="G99" i="72"/>
  <c r="W99" i="72" s="1"/>
  <c r="G102" i="72"/>
  <c r="W102" i="72" s="1"/>
  <c r="G106" i="72"/>
  <c r="G140" i="72"/>
  <c r="W140" i="72" s="1"/>
  <c r="W145" i="72"/>
  <c r="G148" i="72"/>
  <c r="W148" i="72" s="1"/>
  <c r="G150" i="72"/>
  <c r="W150" i="72" s="1"/>
  <c r="W155" i="72"/>
  <c r="G158" i="72"/>
  <c r="W158" i="72" s="1"/>
  <c r="D187" i="72"/>
  <c r="J187" i="72"/>
  <c r="V187" i="72"/>
  <c r="G11" i="72"/>
  <c r="W11" i="72" s="1"/>
  <c r="W16" i="72"/>
  <c r="G19" i="72"/>
  <c r="W19" i="72" s="1"/>
  <c r="W24" i="72"/>
  <c r="G27" i="72"/>
  <c r="W27" i="72" s="1"/>
  <c r="W32" i="72"/>
  <c r="G35" i="72"/>
  <c r="W35" i="72" s="1"/>
  <c r="G112" i="72"/>
  <c r="G114" i="72"/>
  <c r="G115" i="72"/>
  <c r="W115" i="72" s="1"/>
  <c r="G116" i="72"/>
  <c r="G117" i="72"/>
  <c r="W117" i="72" s="1"/>
  <c r="G118" i="72"/>
  <c r="G120" i="72"/>
  <c r="W120" i="72" s="1"/>
  <c r="G122" i="72"/>
  <c r="G124" i="72"/>
  <c r="W124" i="72" s="1"/>
  <c r="G127" i="72"/>
  <c r="G129" i="72"/>
  <c r="W129" i="72" s="1"/>
  <c r="G133" i="72"/>
  <c r="W139" i="72"/>
  <c r="G142" i="72"/>
  <c r="W142" i="72" s="1"/>
  <c r="W147" i="72"/>
  <c r="G152" i="72"/>
  <c r="W152" i="72" s="1"/>
  <c r="G160" i="72"/>
  <c r="G161" i="72"/>
  <c r="W161" i="72" s="1"/>
  <c r="G162" i="72"/>
  <c r="W162" i="72" s="1"/>
  <c r="G164" i="72"/>
  <c r="W164" i="72" s="1"/>
  <c r="G165" i="72"/>
  <c r="W165" i="72" s="1"/>
  <c r="G166" i="72"/>
  <c r="G168" i="72"/>
  <c r="W168" i="72" s="1"/>
  <c r="G171" i="72"/>
  <c r="W180" i="72"/>
  <c r="W182" i="72"/>
  <c r="W185" i="72"/>
  <c r="W186" i="72"/>
  <c r="G42" i="72"/>
  <c r="G46" i="72"/>
  <c r="W46" i="72" s="1"/>
  <c r="G48" i="72"/>
  <c r="W48" i="72" s="1"/>
  <c r="G51" i="72"/>
  <c r="W51" i="72" s="1"/>
  <c r="G53" i="72"/>
  <c r="G56" i="72"/>
  <c r="W56" i="72" s="1"/>
  <c r="G58" i="72"/>
  <c r="W58" i="72" s="1"/>
  <c r="G62" i="72"/>
  <c r="G64" i="72"/>
  <c r="G68" i="72"/>
  <c r="W68" i="72" s="1"/>
  <c r="G76" i="72"/>
  <c r="W76" i="72" s="1"/>
  <c r="G79" i="72"/>
  <c r="W79" i="72" s="1"/>
  <c r="G80" i="72"/>
  <c r="G82" i="72"/>
  <c r="W82" i="72" s="1"/>
  <c r="G83" i="72"/>
  <c r="G84" i="72"/>
  <c r="W84" i="72" s="1"/>
  <c r="G90" i="72"/>
  <c r="G91" i="72"/>
  <c r="W91" i="72" s="1"/>
  <c r="G93" i="72"/>
  <c r="G96" i="72"/>
  <c r="W96" i="72" s="1"/>
  <c r="G97" i="72"/>
  <c r="G101" i="72"/>
  <c r="W101" i="72" s="1"/>
  <c r="G103" i="72"/>
  <c r="G104" i="72"/>
  <c r="W104" i="72" s="1"/>
  <c r="G108" i="72"/>
  <c r="G110" i="72"/>
  <c r="W110" i="72" s="1"/>
  <c r="W137" i="72"/>
  <c r="W13" i="72"/>
  <c r="W18" i="72"/>
  <c r="W29" i="72"/>
  <c r="W37" i="72"/>
  <c r="W159" i="72"/>
  <c r="G177" i="72"/>
  <c r="W177" i="72" s="1"/>
  <c r="G179" i="72"/>
  <c r="W179" i="72" s="1"/>
  <c r="G183" i="72"/>
  <c r="W183" i="72" s="1"/>
  <c r="G45" i="72"/>
  <c r="W45" i="72" s="1"/>
  <c r="G52" i="72"/>
  <c r="W52" i="72" s="1"/>
  <c r="G57" i="72"/>
  <c r="W57" i="72" s="1"/>
  <c r="G66" i="72"/>
  <c r="G74" i="72"/>
  <c r="W74" i="72" s="1"/>
  <c r="G81" i="72"/>
  <c r="W81" i="72" s="1"/>
  <c r="G100" i="72"/>
  <c r="E187" i="72"/>
  <c r="M187" i="72"/>
  <c r="F187" i="72"/>
  <c r="P187" i="72"/>
  <c r="W41" i="72"/>
  <c r="W42" i="72"/>
  <c r="W43" i="72"/>
  <c r="W47" i="72"/>
  <c r="W49" i="72"/>
  <c r="W50" i="72"/>
  <c r="W53" i="72"/>
  <c r="W55" i="72"/>
  <c r="W59" i="72"/>
  <c r="W61" i="72"/>
  <c r="W62" i="72"/>
  <c r="W64" i="72"/>
  <c r="W65" i="72"/>
  <c r="W66" i="72"/>
  <c r="W67" i="72"/>
  <c r="W69" i="72"/>
  <c r="W71" i="72"/>
  <c r="W72" i="72"/>
  <c r="W73" i="72"/>
  <c r="W77" i="72"/>
  <c r="W78" i="72"/>
  <c r="W80" i="72"/>
  <c r="W83" i="72"/>
  <c r="W85" i="72"/>
  <c r="W87" i="72"/>
  <c r="W88" i="72"/>
  <c r="W89" i="72"/>
  <c r="W90" i="72"/>
  <c r="W93" i="72"/>
  <c r="W94" i="72"/>
  <c r="W97" i="72"/>
  <c r="W100" i="72"/>
  <c r="W103" i="72"/>
  <c r="W112" i="72"/>
  <c r="W113" i="72"/>
  <c r="W114" i="72"/>
  <c r="W116" i="72"/>
  <c r="W118" i="72"/>
  <c r="W119" i="72"/>
  <c r="W121" i="72"/>
  <c r="W122" i="72"/>
  <c r="W123" i="72"/>
  <c r="W146" i="72"/>
  <c r="W160" i="72"/>
  <c r="W163" i="72"/>
  <c r="W166" i="72"/>
  <c r="W167" i="72"/>
  <c r="W176" i="72"/>
  <c r="W106" i="72"/>
  <c r="W108" i="72"/>
  <c r="W126" i="72"/>
  <c r="W127" i="72"/>
  <c r="W131" i="72"/>
  <c r="W132" i="72"/>
  <c r="W133" i="72"/>
  <c r="W136" i="72"/>
  <c r="W171" i="72"/>
  <c r="W174" i="72"/>
  <c r="W105" i="72"/>
  <c r="W107" i="72"/>
  <c r="W109" i="72"/>
  <c r="W149" i="72"/>
  <c r="W170" i="72"/>
  <c r="G187" i="72" l="1"/>
  <c r="W187" i="72"/>
  <c r="O186" i="41" l="1"/>
  <c r="N186" i="41"/>
  <c r="M186" i="41"/>
  <c r="L186" i="41"/>
  <c r="J186" i="41"/>
  <c r="I186" i="41"/>
  <c r="G186" i="41"/>
  <c r="F186" i="41"/>
  <c r="E186" i="41"/>
  <c r="D186" i="41"/>
  <c r="C186" i="41"/>
  <c r="K185" i="41"/>
  <c r="H185" i="41"/>
  <c r="B185" i="41"/>
  <c r="K184" i="41"/>
  <c r="H184" i="41"/>
  <c r="B184" i="41"/>
  <c r="K183" i="41"/>
  <c r="H183" i="41"/>
  <c r="B183" i="41"/>
  <c r="K182" i="41"/>
  <c r="H182" i="41"/>
  <c r="B182" i="41"/>
  <c r="K181" i="41"/>
  <c r="H181" i="41"/>
  <c r="B181" i="41"/>
  <c r="K180" i="41"/>
  <c r="H180" i="41"/>
  <c r="B180" i="41"/>
  <c r="K179" i="41"/>
  <c r="H179" i="41"/>
  <c r="B179" i="41"/>
  <c r="K178" i="41"/>
  <c r="H178" i="41"/>
  <c r="B178" i="41"/>
  <c r="K177" i="41"/>
  <c r="H177" i="41"/>
  <c r="B177" i="41"/>
  <c r="K176" i="41"/>
  <c r="H176" i="41"/>
  <c r="B176" i="41"/>
  <c r="K175" i="41"/>
  <c r="H175" i="41"/>
  <c r="B175" i="41"/>
  <c r="K174" i="41"/>
  <c r="H174" i="41"/>
  <c r="B174" i="41"/>
  <c r="K173" i="41"/>
  <c r="H173" i="41"/>
  <c r="B173" i="41"/>
  <c r="K172" i="41"/>
  <c r="H172" i="41"/>
  <c r="B172" i="41"/>
  <c r="K171" i="41"/>
  <c r="H171" i="41"/>
  <c r="B171" i="41"/>
  <c r="K170" i="41"/>
  <c r="H170" i="41"/>
  <c r="B170" i="41"/>
  <c r="K169" i="41"/>
  <c r="H169" i="41"/>
  <c r="B169" i="41"/>
  <c r="K168" i="41"/>
  <c r="H168" i="41"/>
  <c r="B168" i="41"/>
  <c r="K167" i="41"/>
  <c r="H167" i="41"/>
  <c r="B167" i="41"/>
  <c r="K166" i="41"/>
  <c r="H166" i="41"/>
  <c r="B166" i="41"/>
  <c r="K165" i="41"/>
  <c r="H165" i="41"/>
  <c r="B165" i="41"/>
  <c r="K164" i="41"/>
  <c r="H164" i="41"/>
  <c r="B164" i="41"/>
  <c r="K163" i="41"/>
  <c r="H163" i="41"/>
  <c r="B163" i="41"/>
  <c r="K162" i="41"/>
  <c r="H162" i="41"/>
  <c r="B162" i="41"/>
  <c r="K161" i="41"/>
  <c r="H161" i="41"/>
  <c r="B161" i="41"/>
  <c r="K160" i="41"/>
  <c r="H160" i="41"/>
  <c r="B160" i="41"/>
  <c r="K159" i="41"/>
  <c r="H159" i="41"/>
  <c r="B159" i="41"/>
  <c r="K158" i="41"/>
  <c r="H158" i="41"/>
  <c r="B158" i="41"/>
  <c r="K157" i="41"/>
  <c r="H157" i="41"/>
  <c r="B157" i="41"/>
  <c r="K156" i="41"/>
  <c r="H156" i="41"/>
  <c r="B156" i="41"/>
  <c r="K155" i="41"/>
  <c r="H155" i="41"/>
  <c r="B155" i="41"/>
  <c r="K154" i="41"/>
  <c r="H154" i="41"/>
  <c r="B154" i="41"/>
  <c r="K153" i="41"/>
  <c r="H153" i="41"/>
  <c r="B153" i="41"/>
  <c r="K152" i="41"/>
  <c r="H152" i="41"/>
  <c r="B152" i="41"/>
  <c r="K151" i="41"/>
  <c r="H151" i="41"/>
  <c r="B151" i="41"/>
  <c r="K150" i="41"/>
  <c r="H150" i="41"/>
  <c r="B150" i="41"/>
  <c r="K149" i="41"/>
  <c r="H149" i="41"/>
  <c r="B149" i="41"/>
  <c r="K148" i="41"/>
  <c r="H148" i="41"/>
  <c r="B148" i="41"/>
  <c r="K147" i="41"/>
  <c r="H147" i="41"/>
  <c r="B147" i="41"/>
  <c r="K146" i="41"/>
  <c r="H146" i="41"/>
  <c r="B146" i="41"/>
  <c r="K145" i="41"/>
  <c r="H145" i="41"/>
  <c r="B145" i="41"/>
  <c r="K144" i="41"/>
  <c r="H144" i="41"/>
  <c r="B144" i="41"/>
  <c r="K143" i="41"/>
  <c r="H143" i="41"/>
  <c r="B143" i="41"/>
  <c r="K142" i="41"/>
  <c r="H142" i="41"/>
  <c r="B142" i="41"/>
  <c r="K141" i="41"/>
  <c r="H141" i="41"/>
  <c r="B141" i="41"/>
  <c r="K140" i="41"/>
  <c r="H140" i="41"/>
  <c r="B140" i="41"/>
  <c r="K139" i="41"/>
  <c r="H139" i="41"/>
  <c r="B139" i="41"/>
  <c r="K138" i="41"/>
  <c r="H138" i="41"/>
  <c r="B138" i="41"/>
  <c r="K137" i="41"/>
  <c r="H137" i="41"/>
  <c r="B137" i="41"/>
  <c r="K136" i="41"/>
  <c r="H136" i="41"/>
  <c r="B136" i="41"/>
  <c r="K135" i="41"/>
  <c r="H135" i="41"/>
  <c r="B135" i="41"/>
  <c r="K134" i="41"/>
  <c r="H134" i="41"/>
  <c r="B134" i="41"/>
  <c r="K133" i="41"/>
  <c r="H133" i="41"/>
  <c r="B133" i="41"/>
  <c r="K132" i="41"/>
  <c r="H132" i="41"/>
  <c r="B132" i="41"/>
  <c r="K131" i="41"/>
  <c r="H131" i="41"/>
  <c r="B131" i="41"/>
  <c r="K130" i="41"/>
  <c r="H130" i="41"/>
  <c r="B130" i="41"/>
  <c r="K129" i="41"/>
  <c r="H129" i="41"/>
  <c r="B129" i="41"/>
  <c r="K128" i="41"/>
  <c r="H128" i="41"/>
  <c r="B128" i="41"/>
  <c r="K127" i="41"/>
  <c r="H127" i="41"/>
  <c r="B127" i="41"/>
  <c r="K126" i="41"/>
  <c r="H126" i="41"/>
  <c r="B126" i="41"/>
  <c r="K125" i="41"/>
  <c r="H125" i="41"/>
  <c r="B125" i="41"/>
  <c r="K124" i="41"/>
  <c r="H124" i="41"/>
  <c r="B124" i="41"/>
  <c r="K123" i="41"/>
  <c r="H123" i="41"/>
  <c r="B123" i="41"/>
  <c r="K122" i="41"/>
  <c r="H122" i="41"/>
  <c r="B122" i="41"/>
  <c r="K121" i="41"/>
  <c r="H121" i="41"/>
  <c r="B121" i="41"/>
  <c r="K120" i="41"/>
  <c r="H120" i="41"/>
  <c r="B120" i="41"/>
  <c r="K119" i="41"/>
  <c r="H119" i="41"/>
  <c r="B119" i="41"/>
  <c r="K118" i="41"/>
  <c r="H118" i="41"/>
  <c r="B118" i="41"/>
  <c r="K117" i="41"/>
  <c r="H117" i="41"/>
  <c r="B117" i="41"/>
  <c r="K116" i="41"/>
  <c r="H116" i="41"/>
  <c r="B116" i="41"/>
  <c r="K115" i="41"/>
  <c r="H115" i="41"/>
  <c r="B115" i="41"/>
  <c r="K114" i="41"/>
  <c r="H114" i="41"/>
  <c r="B114" i="41"/>
  <c r="K113" i="41"/>
  <c r="H113" i="41"/>
  <c r="B113" i="41"/>
  <c r="K112" i="41"/>
  <c r="H112" i="41"/>
  <c r="B112" i="41"/>
  <c r="K111" i="41"/>
  <c r="H111" i="41"/>
  <c r="B111" i="41"/>
  <c r="K110" i="41"/>
  <c r="H110" i="41"/>
  <c r="B110" i="41"/>
  <c r="K109" i="41"/>
  <c r="H109" i="41"/>
  <c r="B109" i="41"/>
  <c r="K108" i="41"/>
  <c r="H108" i="41"/>
  <c r="B108" i="41"/>
  <c r="K107" i="41"/>
  <c r="H107" i="41"/>
  <c r="B107" i="41"/>
  <c r="K106" i="41"/>
  <c r="H106" i="41"/>
  <c r="B106" i="41"/>
  <c r="K105" i="41"/>
  <c r="H105" i="41"/>
  <c r="B105" i="41"/>
  <c r="K104" i="41"/>
  <c r="H104" i="41"/>
  <c r="B104" i="41"/>
  <c r="K103" i="41"/>
  <c r="H103" i="41"/>
  <c r="B103" i="41"/>
  <c r="K102" i="41"/>
  <c r="H102" i="41"/>
  <c r="B102" i="41"/>
  <c r="K101" i="41"/>
  <c r="H101" i="41"/>
  <c r="B101" i="41"/>
  <c r="K100" i="41"/>
  <c r="H100" i="41"/>
  <c r="B100" i="41"/>
  <c r="K99" i="41"/>
  <c r="H99" i="41"/>
  <c r="B99" i="41"/>
  <c r="K98" i="41"/>
  <c r="H98" i="41"/>
  <c r="B98" i="41"/>
  <c r="K97" i="41"/>
  <c r="H97" i="41"/>
  <c r="B97" i="41"/>
  <c r="K96" i="41"/>
  <c r="H96" i="41"/>
  <c r="B96" i="41"/>
  <c r="K95" i="41"/>
  <c r="H95" i="41"/>
  <c r="B95" i="41"/>
  <c r="K94" i="41"/>
  <c r="H94" i="41"/>
  <c r="B94" i="41"/>
  <c r="K93" i="41"/>
  <c r="H93" i="41"/>
  <c r="B93" i="41"/>
  <c r="K92" i="41"/>
  <c r="H92" i="41"/>
  <c r="B92" i="41"/>
  <c r="K91" i="41"/>
  <c r="H91" i="41"/>
  <c r="B91" i="41"/>
  <c r="K90" i="41"/>
  <c r="H90" i="41"/>
  <c r="B90" i="41"/>
  <c r="K89" i="41"/>
  <c r="H89" i="41"/>
  <c r="B89" i="41"/>
  <c r="K88" i="41"/>
  <c r="H88" i="41"/>
  <c r="B88" i="41"/>
  <c r="K87" i="41"/>
  <c r="H87" i="41"/>
  <c r="B87" i="41"/>
  <c r="K86" i="41"/>
  <c r="H86" i="41"/>
  <c r="B86" i="41"/>
  <c r="K85" i="41"/>
  <c r="H85" i="41"/>
  <c r="B85" i="41"/>
  <c r="K84" i="41"/>
  <c r="H84" i="41"/>
  <c r="B84" i="41"/>
  <c r="K83" i="41"/>
  <c r="H83" i="41"/>
  <c r="B83" i="41"/>
  <c r="K82" i="41"/>
  <c r="H82" i="41"/>
  <c r="B82" i="41"/>
  <c r="K81" i="41"/>
  <c r="H81" i="41"/>
  <c r="B81" i="41"/>
  <c r="K80" i="41"/>
  <c r="H80" i="41"/>
  <c r="B80" i="41"/>
  <c r="K79" i="41"/>
  <c r="H79" i="41"/>
  <c r="B79" i="41"/>
  <c r="K78" i="41"/>
  <c r="H78" i="41"/>
  <c r="B78" i="41"/>
  <c r="K77" i="41"/>
  <c r="H77" i="41"/>
  <c r="B77" i="41"/>
  <c r="K76" i="41"/>
  <c r="H76" i="41"/>
  <c r="B76" i="41"/>
  <c r="K75" i="41"/>
  <c r="H75" i="41"/>
  <c r="B75" i="41"/>
  <c r="K74" i="41"/>
  <c r="H74" i="41"/>
  <c r="B74" i="41"/>
  <c r="K73" i="41"/>
  <c r="H73" i="41"/>
  <c r="B73" i="41"/>
  <c r="K72" i="41"/>
  <c r="H72" i="41"/>
  <c r="B72" i="41"/>
  <c r="K71" i="41"/>
  <c r="H71" i="41"/>
  <c r="B71" i="41"/>
  <c r="K70" i="41"/>
  <c r="H70" i="41"/>
  <c r="B70" i="41"/>
  <c r="K69" i="41"/>
  <c r="H69" i="41"/>
  <c r="B69" i="41"/>
  <c r="K68" i="41"/>
  <c r="H68" i="41"/>
  <c r="B68" i="41"/>
  <c r="K67" i="41"/>
  <c r="H67" i="41"/>
  <c r="B67" i="41"/>
  <c r="K66" i="41"/>
  <c r="H66" i="41"/>
  <c r="B66" i="41"/>
  <c r="K65" i="41"/>
  <c r="H65" i="41"/>
  <c r="B65" i="41"/>
  <c r="K64" i="41"/>
  <c r="H64" i="41"/>
  <c r="B64" i="41"/>
  <c r="K63" i="41"/>
  <c r="H63" i="41"/>
  <c r="B63" i="41"/>
  <c r="K62" i="41"/>
  <c r="H62" i="41"/>
  <c r="B62" i="41"/>
  <c r="K61" i="41"/>
  <c r="H61" i="41"/>
  <c r="B61" i="41"/>
  <c r="K60" i="41"/>
  <c r="H60" i="41"/>
  <c r="B60" i="41"/>
  <c r="K59" i="41"/>
  <c r="H59" i="41"/>
  <c r="B59" i="41"/>
  <c r="K58" i="41"/>
  <c r="H58" i="41"/>
  <c r="B58" i="41"/>
  <c r="K57" i="41"/>
  <c r="H57" i="41"/>
  <c r="B57" i="41"/>
  <c r="K56" i="41"/>
  <c r="H56" i="41"/>
  <c r="B56" i="41"/>
  <c r="K55" i="41"/>
  <c r="H55" i="41"/>
  <c r="B55" i="41"/>
  <c r="K54" i="41"/>
  <c r="H54" i="41"/>
  <c r="B54" i="41"/>
  <c r="K53" i="41"/>
  <c r="H53" i="41"/>
  <c r="B53" i="41"/>
  <c r="K52" i="41"/>
  <c r="H52" i="41"/>
  <c r="B52" i="41"/>
  <c r="K51" i="41"/>
  <c r="H51" i="41"/>
  <c r="B51" i="41"/>
  <c r="K50" i="41"/>
  <c r="H50" i="41"/>
  <c r="B50" i="41"/>
  <c r="K49" i="41"/>
  <c r="H49" i="41"/>
  <c r="B49" i="41"/>
  <c r="K48" i="41"/>
  <c r="H48" i="41"/>
  <c r="B48" i="41"/>
  <c r="K47" i="41"/>
  <c r="H47" i="41"/>
  <c r="B47" i="41"/>
  <c r="K46" i="41"/>
  <c r="H46" i="41"/>
  <c r="B46" i="41"/>
  <c r="K45" i="41"/>
  <c r="H45" i="41"/>
  <c r="B45" i="41"/>
  <c r="K44" i="41"/>
  <c r="H44" i="41"/>
  <c r="B44" i="41"/>
  <c r="K43" i="41"/>
  <c r="H43" i="41"/>
  <c r="B43" i="41"/>
  <c r="K42" i="41"/>
  <c r="H42" i="41"/>
  <c r="B42" i="41"/>
  <c r="K41" i="41"/>
  <c r="H41" i="41"/>
  <c r="B41" i="41"/>
  <c r="K40" i="41"/>
  <c r="H40" i="41"/>
  <c r="B40" i="41"/>
  <c r="K39" i="41"/>
  <c r="H39" i="41"/>
  <c r="B39" i="41"/>
  <c r="K38" i="41"/>
  <c r="H38" i="41"/>
  <c r="B38" i="41"/>
  <c r="K37" i="41"/>
  <c r="H37" i="41"/>
  <c r="B37" i="41"/>
  <c r="K36" i="41"/>
  <c r="H36" i="41"/>
  <c r="B36" i="41"/>
  <c r="K35" i="41"/>
  <c r="H35" i="41"/>
  <c r="B35" i="41"/>
  <c r="K34" i="41"/>
  <c r="H34" i="41"/>
  <c r="B34" i="41"/>
  <c r="K33" i="41"/>
  <c r="H33" i="41"/>
  <c r="B33" i="41"/>
  <c r="K32" i="41"/>
  <c r="H32" i="41"/>
  <c r="B32" i="41"/>
  <c r="K31" i="41"/>
  <c r="H31" i="41"/>
  <c r="B31" i="41"/>
  <c r="K30" i="41"/>
  <c r="H30" i="41"/>
  <c r="B30" i="41"/>
  <c r="K29" i="41"/>
  <c r="H29" i="41"/>
  <c r="B29" i="41"/>
  <c r="K28" i="41"/>
  <c r="H28" i="41"/>
  <c r="B28" i="41"/>
  <c r="K27" i="41"/>
  <c r="H27" i="41"/>
  <c r="B27" i="41"/>
  <c r="K26" i="41"/>
  <c r="H26" i="41"/>
  <c r="B26" i="41"/>
  <c r="K25" i="41"/>
  <c r="H25" i="41"/>
  <c r="B25" i="41"/>
  <c r="K24" i="41"/>
  <c r="H24" i="41"/>
  <c r="B24" i="41"/>
  <c r="K23" i="41"/>
  <c r="H23" i="41"/>
  <c r="B23" i="41"/>
  <c r="K22" i="41"/>
  <c r="H22" i="41"/>
  <c r="B22" i="41"/>
  <c r="K21" i="41"/>
  <c r="H21" i="41"/>
  <c r="B21" i="41"/>
  <c r="K20" i="41"/>
  <c r="H20" i="41"/>
  <c r="B20" i="41"/>
  <c r="K19" i="41"/>
  <c r="H19" i="41"/>
  <c r="B19" i="41"/>
  <c r="K18" i="41"/>
  <c r="H18" i="41"/>
  <c r="B18" i="41"/>
  <c r="K17" i="41"/>
  <c r="H17" i="41"/>
  <c r="B17" i="41"/>
  <c r="K16" i="41"/>
  <c r="H16" i="41"/>
  <c r="B16" i="41"/>
  <c r="K15" i="41"/>
  <c r="H15" i="41"/>
  <c r="B15" i="41"/>
  <c r="K14" i="41"/>
  <c r="H14" i="41"/>
  <c r="B14" i="41"/>
  <c r="K13" i="41"/>
  <c r="H13" i="41"/>
  <c r="B13" i="41"/>
  <c r="K12" i="41"/>
  <c r="H12" i="41"/>
  <c r="B12" i="41"/>
  <c r="K11" i="41"/>
  <c r="H11" i="41"/>
  <c r="B11" i="41"/>
  <c r="K10" i="41"/>
  <c r="H10" i="41"/>
  <c r="B10" i="41"/>
  <c r="K9" i="41"/>
  <c r="H9" i="41"/>
  <c r="B9" i="41"/>
  <c r="K8" i="41"/>
  <c r="H8" i="41"/>
  <c r="B8" i="41"/>
  <c r="K7" i="41"/>
  <c r="H7" i="41"/>
  <c r="B7" i="41"/>
  <c r="P39" i="41" l="1"/>
  <c r="P43" i="41"/>
  <c r="P47" i="41"/>
  <c r="P51" i="41"/>
  <c r="P55" i="41"/>
  <c r="P59" i="41"/>
  <c r="P63" i="41"/>
  <c r="P67" i="41"/>
  <c r="P71" i="41"/>
  <c r="P75" i="41"/>
  <c r="P79" i="41"/>
  <c r="P83" i="41"/>
  <c r="P87" i="41"/>
  <c r="P91" i="41"/>
  <c r="P95" i="41"/>
  <c r="P99" i="41"/>
  <c r="P103" i="41"/>
  <c r="P107" i="41"/>
  <c r="P111" i="41"/>
  <c r="P115" i="41"/>
  <c r="P119" i="41"/>
  <c r="P123" i="41"/>
  <c r="P127" i="41"/>
  <c r="P131" i="41"/>
  <c r="P135" i="41"/>
  <c r="P139" i="41"/>
  <c r="P143" i="41"/>
  <c r="P147" i="41"/>
  <c r="P151" i="41"/>
  <c r="P155" i="41"/>
  <c r="P159" i="41"/>
  <c r="P163" i="41"/>
  <c r="P167" i="41"/>
  <c r="P171" i="41"/>
  <c r="P175" i="41"/>
  <c r="P179" i="41"/>
  <c r="P183" i="41"/>
  <c r="P10" i="41"/>
  <c r="P14" i="41"/>
  <c r="P18" i="41"/>
  <c r="P22" i="41"/>
  <c r="P26" i="41"/>
  <c r="P30" i="41"/>
  <c r="P34" i="41"/>
  <c r="P104" i="41"/>
  <c r="P108" i="41"/>
  <c r="P112" i="41"/>
  <c r="P116" i="41"/>
  <c r="P120" i="41"/>
  <c r="P124" i="41"/>
  <c r="P128" i="41"/>
  <c r="P132" i="41"/>
  <c r="P136" i="41"/>
  <c r="P140" i="41"/>
  <c r="P144" i="41"/>
  <c r="P148" i="41"/>
  <c r="P152" i="41"/>
  <c r="P156" i="41"/>
  <c r="P160" i="41"/>
  <c r="P164" i="41"/>
  <c r="P168" i="41"/>
  <c r="P172" i="41"/>
  <c r="P176" i="41"/>
  <c r="P180" i="41"/>
  <c r="P184" i="41"/>
  <c r="P9" i="41"/>
  <c r="P13" i="41"/>
  <c r="P17" i="41"/>
  <c r="P21" i="41"/>
  <c r="P25" i="41"/>
  <c r="P29" i="41"/>
  <c r="P33" i="41"/>
  <c r="H186" i="41"/>
  <c r="P8" i="41"/>
  <c r="P12" i="41"/>
  <c r="P16" i="41"/>
  <c r="P20" i="41"/>
  <c r="P24" i="41"/>
  <c r="P28" i="41"/>
  <c r="P32" i="41"/>
  <c r="P36" i="41"/>
  <c r="P38" i="41"/>
  <c r="P42" i="41"/>
  <c r="P46" i="41"/>
  <c r="P50" i="41"/>
  <c r="P54" i="41"/>
  <c r="P58" i="41"/>
  <c r="P62" i="41"/>
  <c r="P66" i="41"/>
  <c r="P70" i="41"/>
  <c r="P74" i="41"/>
  <c r="P78" i="41"/>
  <c r="P82" i="41"/>
  <c r="P86" i="41"/>
  <c r="P90" i="41"/>
  <c r="P94" i="41"/>
  <c r="P98" i="41"/>
  <c r="K186" i="41"/>
  <c r="P11" i="41"/>
  <c r="P15" i="41"/>
  <c r="P19" i="41"/>
  <c r="P23" i="41"/>
  <c r="P27" i="41"/>
  <c r="P31" i="41"/>
  <c r="P35" i="41"/>
  <c r="P7" i="41"/>
  <c r="B186" i="41"/>
  <c r="P37" i="41"/>
  <c r="P41" i="41"/>
  <c r="P45" i="41"/>
  <c r="P49" i="41"/>
  <c r="P53" i="41"/>
  <c r="P57" i="41"/>
  <c r="P61" i="41"/>
  <c r="P65" i="41"/>
  <c r="P69" i="41"/>
  <c r="P73" i="41"/>
  <c r="P77" i="41"/>
  <c r="P81" i="41"/>
  <c r="P85" i="41"/>
  <c r="P89" i="41"/>
  <c r="P93" i="41"/>
  <c r="P97" i="41"/>
  <c r="P101" i="41"/>
  <c r="P105" i="41"/>
  <c r="P109" i="41"/>
  <c r="P113" i="41"/>
  <c r="P117" i="41"/>
  <c r="P121" i="41"/>
  <c r="P125" i="41"/>
  <c r="P129" i="41"/>
  <c r="P133" i="41"/>
  <c r="P137" i="41"/>
  <c r="P141" i="41"/>
  <c r="P145" i="41"/>
  <c r="P149" i="41"/>
  <c r="P153" i="41"/>
  <c r="P157" i="41"/>
  <c r="P161" i="41"/>
  <c r="P165" i="41"/>
  <c r="P169" i="41"/>
  <c r="P173" i="41"/>
  <c r="P177" i="41"/>
  <c r="P181" i="41"/>
  <c r="P185" i="41"/>
  <c r="P40" i="41"/>
  <c r="P44" i="41"/>
  <c r="P48" i="41"/>
  <c r="P52" i="41"/>
  <c r="P56" i="41"/>
  <c r="P60" i="41"/>
  <c r="P64" i="41"/>
  <c r="P68" i="41"/>
  <c r="P72" i="41"/>
  <c r="P76" i="41"/>
  <c r="P80" i="41"/>
  <c r="P84" i="41"/>
  <c r="P88" i="41"/>
  <c r="P92" i="41"/>
  <c r="P96" i="41"/>
  <c r="P100" i="41"/>
  <c r="P102" i="41"/>
  <c r="P106" i="41"/>
  <c r="P110" i="41"/>
  <c r="P114" i="41"/>
  <c r="P118" i="41"/>
  <c r="P122" i="41"/>
  <c r="P126" i="41"/>
  <c r="P130" i="41"/>
  <c r="P134" i="41"/>
  <c r="P138" i="41"/>
  <c r="P142" i="41"/>
  <c r="P146" i="41"/>
  <c r="P150" i="41"/>
  <c r="P154" i="41"/>
  <c r="P158" i="41"/>
  <c r="P162" i="41"/>
  <c r="P166" i="41"/>
  <c r="P170" i="41"/>
  <c r="P174" i="41"/>
  <c r="P178" i="41"/>
  <c r="P182" i="41"/>
  <c r="K18" i="28"/>
  <c r="L18" i="28" s="1"/>
  <c r="H18" i="28"/>
  <c r="E18" i="28"/>
  <c r="K17" i="28"/>
  <c r="L17" i="28" s="1"/>
  <c r="H17" i="28"/>
  <c r="E17" i="28"/>
  <c r="K16" i="28"/>
  <c r="L16" i="28" s="1"/>
  <c r="H16" i="28"/>
  <c r="E16" i="28"/>
  <c r="K15" i="28"/>
  <c r="L15" i="28" s="1"/>
  <c r="H15" i="28"/>
  <c r="E15" i="28"/>
  <c r="K14" i="28"/>
  <c r="J14" i="28"/>
  <c r="I14" i="28"/>
  <c r="G14" i="28"/>
  <c r="H14" i="28" s="1"/>
  <c r="F14" i="28"/>
  <c r="D14" i="28"/>
  <c r="E14" i="28" s="1"/>
  <c r="C14" i="28"/>
  <c r="K13" i="28"/>
  <c r="H13" i="28"/>
  <c r="E13" i="28"/>
  <c r="L13" i="28" s="1"/>
  <c r="K12" i="28"/>
  <c r="H12" i="28"/>
  <c r="E12" i="28"/>
  <c r="L12" i="28" s="1"/>
  <c r="J11" i="28"/>
  <c r="K11" i="28" s="1"/>
  <c r="I11" i="28"/>
  <c r="I19" i="28" s="1"/>
  <c r="G11" i="28"/>
  <c r="G19" i="28" s="1"/>
  <c r="F11" i="28"/>
  <c r="H11" i="28" s="1"/>
  <c r="E11" i="28"/>
  <c r="L11" i="28" s="1"/>
  <c r="D11" i="28"/>
  <c r="D19" i="28" s="1"/>
  <c r="C11" i="28"/>
  <c r="C19" i="28" s="1"/>
  <c r="K10" i="28"/>
  <c r="L10" i="28" s="1"/>
  <c r="H10" i="28"/>
  <c r="E10" i="28"/>
  <c r="I18" i="30"/>
  <c r="I17" i="30"/>
  <c r="I16" i="30"/>
  <c r="I15" i="30"/>
  <c r="G14" i="30"/>
  <c r="E14" i="30"/>
  <c r="C14" i="30"/>
  <c r="I13" i="30"/>
  <c r="I12" i="30"/>
  <c r="G11" i="30"/>
  <c r="E11" i="30"/>
  <c r="C11" i="30"/>
  <c r="C19" i="30" s="1"/>
  <c r="I10" i="30"/>
  <c r="I17" i="29"/>
  <c r="I16" i="29"/>
  <c r="I15" i="29"/>
  <c r="I14" i="29"/>
  <c r="I13" i="29"/>
  <c r="I12" i="29"/>
  <c r="I11" i="29"/>
  <c r="G10" i="29"/>
  <c r="E10" i="29"/>
  <c r="E18" i="29" s="1"/>
  <c r="C10" i="29"/>
  <c r="I9" i="29"/>
  <c r="F13" i="33"/>
  <c r="F11" i="33"/>
  <c r="F10" i="33"/>
  <c r="E13" i="33"/>
  <c r="F12" i="33" s="1"/>
  <c r="C13" i="33"/>
  <c r="G13" i="33" s="1"/>
  <c r="H13" i="33" s="1"/>
  <c r="G12" i="33"/>
  <c r="G11" i="33"/>
  <c r="H11" i="33" s="1"/>
  <c r="G10" i="33"/>
  <c r="H10" i="33" s="1"/>
  <c r="P186" i="41" l="1"/>
  <c r="D10" i="33"/>
  <c r="D11" i="33"/>
  <c r="D12" i="33"/>
  <c r="H12" i="33"/>
  <c r="D13" i="33"/>
  <c r="G19" i="30"/>
  <c r="H14" i="30" s="1"/>
  <c r="H19" i="28"/>
  <c r="L14" i="28"/>
  <c r="E19" i="28"/>
  <c r="J19" i="28"/>
  <c r="K19" i="28" s="1"/>
  <c r="F19" i="28"/>
  <c r="D16" i="30"/>
  <c r="D10" i="30"/>
  <c r="D15" i="30"/>
  <c r="D18" i="30"/>
  <c r="D13" i="30"/>
  <c r="D17" i="30"/>
  <c r="D12" i="30"/>
  <c r="D14" i="30"/>
  <c r="H18" i="30"/>
  <c r="H17" i="30"/>
  <c r="H12" i="30"/>
  <c r="H16" i="30"/>
  <c r="H10" i="30"/>
  <c r="H15" i="30"/>
  <c r="F14" i="30"/>
  <c r="I14" i="30"/>
  <c r="E19" i="30"/>
  <c r="D11" i="30"/>
  <c r="H11" i="30"/>
  <c r="I11" i="30"/>
  <c r="F15" i="29"/>
  <c r="F11" i="29"/>
  <c r="F14" i="29"/>
  <c r="F9" i="29"/>
  <c r="F17" i="29"/>
  <c r="F13" i="29"/>
  <c r="F16" i="29"/>
  <c r="F12" i="29"/>
  <c r="I10" i="29"/>
  <c r="C18" i="29"/>
  <c r="G18" i="29"/>
  <c r="M22" i="7"/>
  <c r="L22" i="7"/>
  <c r="N22" i="7" s="1"/>
  <c r="K22" i="7"/>
  <c r="H22" i="7"/>
  <c r="E22" i="7"/>
  <c r="I9" i="7"/>
  <c r="K9" i="7" s="1"/>
  <c r="J9" i="7"/>
  <c r="H9" i="7"/>
  <c r="E21" i="7"/>
  <c r="G9" i="7"/>
  <c r="F9" i="7"/>
  <c r="D9" i="7"/>
  <c r="C9" i="7"/>
  <c r="C12" i="13"/>
  <c r="E9" i="14"/>
  <c r="K20" i="71"/>
  <c r="H20" i="71"/>
  <c r="E20" i="71"/>
  <c r="AE18" i="1"/>
  <c r="AE23" i="1" s="1"/>
  <c r="AE15" i="1"/>
  <c r="AE9" i="1"/>
  <c r="AB23" i="1"/>
  <c r="U9" i="1"/>
  <c r="U23" i="1" s="1"/>
  <c r="Y9" i="1"/>
  <c r="Y23" i="1" s="1"/>
  <c r="AC9" i="1"/>
  <c r="AF22" i="1" l="1"/>
  <c r="AF9" i="1"/>
  <c r="AF21" i="1"/>
  <c r="H13" i="30"/>
  <c r="L19" i="28"/>
  <c r="F15" i="30"/>
  <c r="F18" i="30"/>
  <c r="F13" i="30"/>
  <c r="F17" i="30"/>
  <c r="F12" i="30"/>
  <c r="F16" i="30"/>
  <c r="F10" i="30"/>
  <c r="H19" i="30"/>
  <c r="I19" i="30"/>
  <c r="D19" i="30"/>
  <c r="F11" i="30"/>
  <c r="F18" i="29"/>
  <c r="H14" i="29"/>
  <c r="H9" i="29"/>
  <c r="H17" i="29"/>
  <c r="H13" i="29"/>
  <c r="H16" i="29"/>
  <c r="H12" i="29"/>
  <c r="H15" i="29"/>
  <c r="H11" i="29"/>
  <c r="I18" i="29"/>
  <c r="D16" i="29"/>
  <c r="D12" i="29"/>
  <c r="D15" i="29"/>
  <c r="D11" i="29"/>
  <c r="D14" i="29"/>
  <c r="D9" i="29"/>
  <c r="D17" i="29"/>
  <c r="D13" i="29"/>
  <c r="H10" i="29"/>
  <c r="L9" i="7"/>
  <c r="E9" i="7"/>
  <c r="AA9" i="1"/>
  <c r="AA23" i="1" s="1"/>
  <c r="Z9" i="1"/>
  <c r="W9" i="1"/>
  <c r="V9" i="1"/>
  <c r="Z21" i="1"/>
  <c r="Z20" i="1"/>
  <c r="Z19" i="1"/>
  <c r="Z18" i="1"/>
  <c r="Z17" i="1"/>
  <c r="Z16" i="1"/>
  <c r="Z15" i="1"/>
  <c r="Z14" i="1"/>
  <c r="Z13" i="1"/>
  <c r="Z12" i="1"/>
  <c r="Z11" i="1"/>
  <c r="Z10" i="1"/>
  <c r="V21" i="1"/>
  <c r="V20" i="1"/>
  <c r="V19" i="1"/>
  <c r="V18" i="1"/>
  <c r="V17" i="1"/>
  <c r="V16" i="1"/>
  <c r="V15" i="1"/>
  <c r="V14" i="1"/>
  <c r="V13" i="1"/>
  <c r="V12" i="1"/>
  <c r="V11" i="1"/>
  <c r="V10" i="1"/>
  <c r="AC18" i="1"/>
  <c r="AC15" i="1"/>
  <c r="W23" i="1" l="1"/>
  <c r="AC23" i="1"/>
  <c r="V23" i="1"/>
  <c r="Z23" i="1"/>
  <c r="J17" i="30"/>
  <c r="J12" i="30"/>
  <c r="J13" i="30"/>
  <c r="J16" i="30"/>
  <c r="J10" i="30"/>
  <c r="J15" i="30"/>
  <c r="J18" i="30"/>
  <c r="J11" i="30"/>
  <c r="J14" i="30"/>
  <c r="F19" i="30"/>
  <c r="H18" i="29"/>
  <c r="D18" i="29"/>
  <c r="J15" i="29"/>
  <c r="J11" i="29"/>
  <c r="J17" i="29"/>
  <c r="J13" i="29"/>
  <c r="J12" i="29"/>
  <c r="J14" i="29"/>
  <c r="J16" i="29"/>
  <c r="J9" i="29"/>
  <c r="J10" i="29"/>
  <c r="B187" i="43"/>
  <c r="C29" i="75"/>
  <c r="C12" i="75"/>
  <c r="C31" i="75"/>
  <c r="C9" i="75"/>
  <c r="C13" i="75"/>
  <c r="C10" i="75"/>
  <c r="L10" i="7"/>
  <c r="L11" i="7"/>
  <c r="L12" i="7"/>
  <c r="L13" i="7"/>
  <c r="L14" i="7"/>
  <c r="N14" i="7" s="1"/>
  <c r="L21" i="7"/>
  <c r="L16" i="7"/>
  <c r="L17" i="7"/>
  <c r="L19" i="7"/>
  <c r="N19" i="7" s="1"/>
  <c r="L20" i="7"/>
  <c r="I11" i="31"/>
  <c r="I12" i="31"/>
  <c r="I13" i="31"/>
  <c r="I10" i="31"/>
  <c r="G14" i="31"/>
  <c r="H12" i="31" s="1"/>
  <c r="E14" i="31"/>
  <c r="F11" i="31" s="1"/>
  <c r="C14" i="31"/>
  <c r="D13" i="31" s="1"/>
  <c r="F18" i="7"/>
  <c r="G18" i="7"/>
  <c r="I18" i="7"/>
  <c r="J18" i="7"/>
  <c r="D18" i="7"/>
  <c r="C18" i="7"/>
  <c r="M19" i="7"/>
  <c r="C7" i="75"/>
  <c r="H21" i="71"/>
  <c r="E21" i="71"/>
  <c r="K21" i="71"/>
  <c r="E187" i="43"/>
  <c r="G14" i="32"/>
  <c r="H13" i="32" s="1"/>
  <c r="E14" i="32"/>
  <c r="F10" i="32" s="1"/>
  <c r="C14" i="32"/>
  <c r="D12" i="32" s="1"/>
  <c r="I13" i="32"/>
  <c r="I10" i="32"/>
  <c r="I11" i="32"/>
  <c r="I12" i="32"/>
  <c r="I9" i="32"/>
  <c r="C187" i="43"/>
  <c r="D9" i="43"/>
  <c r="F9" i="43" s="1"/>
  <c r="D10" i="43"/>
  <c r="F10" i="43" s="1"/>
  <c r="D11" i="43"/>
  <c r="F11" i="43" s="1"/>
  <c r="D12" i="43"/>
  <c r="F12" i="43" s="1"/>
  <c r="D13" i="43"/>
  <c r="F13" i="43" s="1"/>
  <c r="D14" i="43"/>
  <c r="F14" i="43" s="1"/>
  <c r="D15" i="43"/>
  <c r="F15" i="43" s="1"/>
  <c r="D16" i="43"/>
  <c r="F16" i="43" s="1"/>
  <c r="D17" i="43"/>
  <c r="F17" i="43" s="1"/>
  <c r="D18" i="43"/>
  <c r="F18" i="43" s="1"/>
  <c r="D19" i="43"/>
  <c r="F19" i="43" s="1"/>
  <c r="D20" i="43"/>
  <c r="F20" i="43" s="1"/>
  <c r="D21" i="43"/>
  <c r="F21" i="43" s="1"/>
  <c r="D22" i="43"/>
  <c r="F22" i="43" s="1"/>
  <c r="D23" i="43"/>
  <c r="F23" i="43" s="1"/>
  <c r="D24" i="43"/>
  <c r="F24" i="43" s="1"/>
  <c r="D25" i="43"/>
  <c r="F25" i="43" s="1"/>
  <c r="D26" i="43"/>
  <c r="F26" i="43" s="1"/>
  <c r="D27" i="43"/>
  <c r="F27" i="43" s="1"/>
  <c r="D28" i="43"/>
  <c r="F28" i="43" s="1"/>
  <c r="D29" i="43"/>
  <c r="F29" i="43" s="1"/>
  <c r="D30" i="43"/>
  <c r="F30" i="43" s="1"/>
  <c r="D31" i="43"/>
  <c r="F31" i="43" s="1"/>
  <c r="D32" i="43"/>
  <c r="F32" i="43" s="1"/>
  <c r="D33" i="43"/>
  <c r="F33" i="43" s="1"/>
  <c r="D34" i="43"/>
  <c r="F34" i="43" s="1"/>
  <c r="D35" i="43"/>
  <c r="F35" i="43" s="1"/>
  <c r="D36" i="43"/>
  <c r="F36" i="43" s="1"/>
  <c r="D37" i="43"/>
  <c r="F37" i="43" s="1"/>
  <c r="D38" i="43"/>
  <c r="F38" i="43" s="1"/>
  <c r="D39" i="43"/>
  <c r="F39" i="43" s="1"/>
  <c r="D40" i="43"/>
  <c r="F40" i="43" s="1"/>
  <c r="D41" i="43"/>
  <c r="F41" i="43" s="1"/>
  <c r="D42" i="43"/>
  <c r="F42" i="43" s="1"/>
  <c r="D43" i="43"/>
  <c r="F43" i="43" s="1"/>
  <c r="D44" i="43"/>
  <c r="F44" i="43" s="1"/>
  <c r="D45" i="43"/>
  <c r="F45" i="43" s="1"/>
  <c r="D46" i="43"/>
  <c r="F46" i="43" s="1"/>
  <c r="D47" i="43"/>
  <c r="F47" i="43" s="1"/>
  <c r="D48" i="43"/>
  <c r="F48" i="43" s="1"/>
  <c r="D49" i="43"/>
  <c r="F49" i="43" s="1"/>
  <c r="D50" i="43"/>
  <c r="F50" i="43" s="1"/>
  <c r="D51" i="43"/>
  <c r="F51" i="43" s="1"/>
  <c r="D52" i="43"/>
  <c r="F52" i="43" s="1"/>
  <c r="D53" i="43"/>
  <c r="F53" i="43" s="1"/>
  <c r="D54" i="43"/>
  <c r="F54" i="43" s="1"/>
  <c r="D55" i="43"/>
  <c r="F55" i="43" s="1"/>
  <c r="D56" i="43"/>
  <c r="F56" i="43" s="1"/>
  <c r="D57" i="43"/>
  <c r="F57" i="43" s="1"/>
  <c r="D58" i="43"/>
  <c r="F58" i="43" s="1"/>
  <c r="D59" i="43"/>
  <c r="F59" i="43" s="1"/>
  <c r="D60" i="43"/>
  <c r="F60" i="43" s="1"/>
  <c r="D61" i="43"/>
  <c r="F61" i="43" s="1"/>
  <c r="D62" i="43"/>
  <c r="F62" i="43" s="1"/>
  <c r="D63" i="43"/>
  <c r="F63" i="43" s="1"/>
  <c r="D64" i="43"/>
  <c r="F64" i="43" s="1"/>
  <c r="D65" i="43"/>
  <c r="F65" i="43" s="1"/>
  <c r="D66" i="43"/>
  <c r="F66" i="43" s="1"/>
  <c r="D67" i="43"/>
  <c r="F67" i="43" s="1"/>
  <c r="D68" i="43"/>
  <c r="F68" i="43" s="1"/>
  <c r="D69" i="43"/>
  <c r="F69" i="43" s="1"/>
  <c r="D70" i="43"/>
  <c r="F70" i="43" s="1"/>
  <c r="D71" i="43"/>
  <c r="F71" i="43" s="1"/>
  <c r="D72" i="43"/>
  <c r="F72" i="43" s="1"/>
  <c r="D73" i="43"/>
  <c r="F73" i="43" s="1"/>
  <c r="D74" i="43"/>
  <c r="F74" i="43" s="1"/>
  <c r="D75" i="43"/>
  <c r="F75" i="43" s="1"/>
  <c r="D76" i="43"/>
  <c r="F76" i="43" s="1"/>
  <c r="D77" i="43"/>
  <c r="F77" i="43" s="1"/>
  <c r="D78" i="43"/>
  <c r="F78" i="43" s="1"/>
  <c r="D79" i="43"/>
  <c r="F79" i="43" s="1"/>
  <c r="D80" i="43"/>
  <c r="F80" i="43" s="1"/>
  <c r="D81" i="43"/>
  <c r="F81" i="43" s="1"/>
  <c r="D82" i="43"/>
  <c r="F82" i="43" s="1"/>
  <c r="D83" i="43"/>
  <c r="F83" i="43" s="1"/>
  <c r="D84" i="43"/>
  <c r="F84" i="43" s="1"/>
  <c r="D85" i="43"/>
  <c r="F85" i="43" s="1"/>
  <c r="D86" i="43"/>
  <c r="F86" i="43" s="1"/>
  <c r="D87" i="43"/>
  <c r="F87" i="43" s="1"/>
  <c r="D88" i="43"/>
  <c r="F88" i="43" s="1"/>
  <c r="D89" i="43"/>
  <c r="F89" i="43" s="1"/>
  <c r="D90" i="43"/>
  <c r="F90" i="43" s="1"/>
  <c r="D91" i="43"/>
  <c r="F91" i="43" s="1"/>
  <c r="D92" i="43"/>
  <c r="F92" i="43" s="1"/>
  <c r="D93" i="43"/>
  <c r="F93" i="43" s="1"/>
  <c r="D94" i="43"/>
  <c r="F94" i="43" s="1"/>
  <c r="D95" i="43"/>
  <c r="F95" i="43" s="1"/>
  <c r="D96" i="43"/>
  <c r="F96" i="43" s="1"/>
  <c r="D97" i="43"/>
  <c r="F97" i="43" s="1"/>
  <c r="D98" i="43"/>
  <c r="F98" i="43" s="1"/>
  <c r="D99" i="43"/>
  <c r="F99" i="43" s="1"/>
  <c r="D100" i="43"/>
  <c r="F100" i="43" s="1"/>
  <c r="D101" i="43"/>
  <c r="F101" i="43" s="1"/>
  <c r="D102" i="43"/>
  <c r="F102" i="43" s="1"/>
  <c r="D103" i="43"/>
  <c r="F103" i="43" s="1"/>
  <c r="D104" i="43"/>
  <c r="F104" i="43" s="1"/>
  <c r="D105" i="43"/>
  <c r="F105" i="43" s="1"/>
  <c r="D106" i="43"/>
  <c r="F106" i="43" s="1"/>
  <c r="D107" i="43"/>
  <c r="F107" i="43" s="1"/>
  <c r="D108" i="43"/>
  <c r="F108" i="43" s="1"/>
  <c r="D109" i="43"/>
  <c r="F109" i="43" s="1"/>
  <c r="D110" i="43"/>
  <c r="F110" i="43" s="1"/>
  <c r="D111" i="43"/>
  <c r="F111" i="43" s="1"/>
  <c r="D112" i="43"/>
  <c r="F112" i="43" s="1"/>
  <c r="D113" i="43"/>
  <c r="F113" i="43" s="1"/>
  <c r="D114" i="43"/>
  <c r="F114" i="43" s="1"/>
  <c r="D115" i="43"/>
  <c r="F115" i="43" s="1"/>
  <c r="D116" i="43"/>
  <c r="F116" i="43" s="1"/>
  <c r="D117" i="43"/>
  <c r="F117" i="43" s="1"/>
  <c r="D118" i="43"/>
  <c r="F118" i="43" s="1"/>
  <c r="D119" i="43"/>
  <c r="F119" i="43" s="1"/>
  <c r="D120" i="43"/>
  <c r="F120" i="43" s="1"/>
  <c r="D121" i="43"/>
  <c r="F121" i="43" s="1"/>
  <c r="D122" i="43"/>
  <c r="F122" i="43" s="1"/>
  <c r="D123" i="43"/>
  <c r="F123" i="43" s="1"/>
  <c r="D124" i="43"/>
  <c r="F124" i="43" s="1"/>
  <c r="D125" i="43"/>
  <c r="F125" i="43" s="1"/>
  <c r="D126" i="43"/>
  <c r="F126" i="43" s="1"/>
  <c r="D127" i="43"/>
  <c r="F127" i="43" s="1"/>
  <c r="D128" i="43"/>
  <c r="F128" i="43" s="1"/>
  <c r="D129" i="43"/>
  <c r="F129" i="43" s="1"/>
  <c r="D130" i="43"/>
  <c r="F130" i="43" s="1"/>
  <c r="D131" i="43"/>
  <c r="F131" i="43" s="1"/>
  <c r="D132" i="43"/>
  <c r="F132" i="43" s="1"/>
  <c r="D133" i="43"/>
  <c r="F133" i="43" s="1"/>
  <c r="D134" i="43"/>
  <c r="F134" i="43" s="1"/>
  <c r="D135" i="43"/>
  <c r="F135" i="43" s="1"/>
  <c r="D136" i="43"/>
  <c r="F136" i="43" s="1"/>
  <c r="D137" i="43"/>
  <c r="F137" i="43" s="1"/>
  <c r="D138" i="43"/>
  <c r="F138" i="43" s="1"/>
  <c r="D139" i="43"/>
  <c r="F139" i="43" s="1"/>
  <c r="D140" i="43"/>
  <c r="F140" i="43" s="1"/>
  <c r="D141" i="43"/>
  <c r="F141" i="43" s="1"/>
  <c r="D142" i="43"/>
  <c r="F142" i="43" s="1"/>
  <c r="D143" i="43"/>
  <c r="F143" i="43" s="1"/>
  <c r="D144" i="43"/>
  <c r="F144" i="43" s="1"/>
  <c r="D145" i="43"/>
  <c r="F145" i="43" s="1"/>
  <c r="D146" i="43"/>
  <c r="F146" i="43" s="1"/>
  <c r="D147" i="43"/>
  <c r="F147" i="43" s="1"/>
  <c r="D148" i="43"/>
  <c r="F148" i="43" s="1"/>
  <c r="D149" i="43"/>
  <c r="F149" i="43" s="1"/>
  <c r="D150" i="43"/>
  <c r="F150" i="43" s="1"/>
  <c r="D151" i="43"/>
  <c r="F151" i="43" s="1"/>
  <c r="D152" i="43"/>
  <c r="F152" i="43" s="1"/>
  <c r="D153" i="43"/>
  <c r="F153" i="43" s="1"/>
  <c r="D154" i="43"/>
  <c r="F154" i="43" s="1"/>
  <c r="D155" i="43"/>
  <c r="F155" i="43" s="1"/>
  <c r="D156" i="43"/>
  <c r="F156" i="43" s="1"/>
  <c r="D157" i="43"/>
  <c r="F157" i="43" s="1"/>
  <c r="D158" i="43"/>
  <c r="F158" i="43" s="1"/>
  <c r="D159" i="43"/>
  <c r="F159" i="43" s="1"/>
  <c r="D160" i="43"/>
  <c r="F160" i="43" s="1"/>
  <c r="D161" i="43"/>
  <c r="F161" i="43" s="1"/>
  <c r="D162" i="43"/>
  <c r="F162" i="43" s="1"/>
  <c r="D163" i="43"/>
  <c r="F163" i="43" s="1"/>
  <c r="D164" i="43"/>
  <c r="F164" i="43" s="1"/>
  <c r="D165" i="43"/>
  <c r="F165" i="43" s="1"/>
  <c r="D166" i="43"/>
  <c r="F166" i="43" s="1"/>
  <c r="D167" i="43"/>
  <c r="F167" i="43" s="1"/>
  <c r="D168" i="43"/>
  <c r="F168" i="43" s="1"/>
  <c r="D169" i="43"/>
  <c r="F169" i="43" s="1"/>
  <c r="D170" i="43"/>
  <c r="F170" i="43" s="1"/>
  <c r="D171" i="43"/>
  <c r="F171" i="43" s="1"/>
  <c r="D172" i="43"/>
  <c r="F172" i="43" s="1"/>
  <c r="D173" i="43"/>
  <c r="F173" i="43" s="1"/>
  <c r="D174" i="43"/>
  <c r="F174" i="43" s="1"/>
  <c r="D175" i="43"/>
  <c r="F175" i="43" s="1"/>
  <c r="D176" i="43"/>
  <c r="F176" i="43" s="1"/>
  <c r="D177" i="43"/>
  <c r="F177" i="43" s="1"/>
  <c r="D178" i="43"/>
  <c r="F178" i="43" s="1"/>
  <c r="D179" i="43"/>
  <c r="F179" i="43" s="1"/>
  <c r="D180" i="43"/>
  <c r="F180" i="43" s="1"/>
  <c r="D181" i="43"/>
  <c r="F181" i="43" s="1"/>
  <c r="D182" i="43"/>
  <c r="F182" i="43" s="1"/>
  <c r="D183" i="43"/>
  <c r="F183" i="43" s="1"/>
  <c r="D184" i="43"/>
  <c r="F184" i="43" s="1"/>
  <c r="D185" i="43"/>
  <c r="F185" i="43" s="1"/>
  <c r="D186" i="43"/>
  <c r="F186" i="43" s="1"/>
  <c r="D8" i="43"/>
  <c r="F8" i="43" s="1"/>
  <c r="F15" i="7"/>
  <c r="F23" i="7" s="1"/>
  <c r="G15" i="7"/>
  <c r="G23" i="7" s="1"/>
  <c r="I15" i="7"/>
  <c r="I23" i="7" s="1"/>
  <c r="J15" i="7"/>
  <c r="J23" i="7" s="1"/>
  <c r="D15" i="7"/>
  <c r="D23" i="7" s="1"/>
  <c r="C15" i="7"/>
  <c r="C23" i="7" s="1"/>
  <c r="M10" i="7"/>
  <c r="K10" i="7"/>
  <c r="H10" i="7"/>
  <c r="E10" i="7"/>
  <c r="K20" i="7"/>
  <c r="H20" i="7"/>
  <c r="E20" i="7"/>
  <c r="M20" i="7"/>
  <c r="K21" i="7"/>
  <c r="M21" i="7"/>
  <c r="H21" i="7"/>
  <c r="M12" i="7"/>
  <c r="K12" i="7"/>
  <c r="H12" i="7"/>
  <c r="E12" i="7"/>
  <c r="M14" i="7"/>
  <c r="K14" i="7"/>
  <c r="H14" i="7"/>
  <c r="E14" i="7"/>
  <c r="K16" i="7"/>
  <c r="H16" i="7"/>
  <c r="E16" i="7"/>
  <c r="M16" i="7"/>
  <c r="N16" i="7" s="1"/>
  <c r="K13" i="7"/>
  <c r="H13" i="7"/>
  <c r="E13" i="7"/>
  <c r="M13" i="7"/>
  <c r="M11" i="7"/>
  <c r="K11" i="7"/>
  <c r="H11" i="7"/>
  <c r="E11" i="7"/>
  <c r="K17" i="7"/>
  <c r="H17" i="7"/>
  <c r="E17" i="7"/>
  <c r="M17" i="7"/>
  <c r="K19" i="7"/>
  <c r="H19" i="7"/>
  <c r="E19" i="7"/>
  <c r="C14" i="12"/>
  <c r="D11" i="12" s="1"/>
  <c r="J9" i="13"/>
  <c r="J10" i="13"/>
  <c r="J11" i="13"/>
  <c r="J8" i="13"/>
  <c r="I9" i="13"/>
  <c r="I10" i="13"/>
  <c r="K10" i="13" s="1"/>
  <c r="I11" i="13"/>
  <c r="I8" i="13"/>
  <c r="K8" i="13" s="1"/>
  <c r="G12" i="13"/>
  <c r="H9" i="13"/>
  <c r="H10" i="13"/>
  <c r="H11" i="13"/>
  <c r="H8" i="13"/>
  <c r="F12" i="13"/>
  <c r="E9" i="13"/>
  <c r="E10" i="13"/>
  <c r="E11" i="13"/>
  <c r="E8" i="13"/>
  <c r="D12" i="13"/>
  <c r="J10" i="14"/>
  <c r="J11" i="14"/>
  <c r="J12" i="14"/>
  <c r="J13" i="14"/>
  <c r="J9" i="14"/>
  <c r="I10" i="14"/>
  <c r="I11" i="14"/>
  <c r="I12" i="14"/>
  <c r="I13" i="14"/>
  <c r="I9" i="14"/>
  <c r="F14" i="14"/>
  <c r="H10" i="14"/>
  <c r="H11" i="14"/>
  <c r="H12" i="14"/>
  <c r="H13" i="14"/>
  <c r="H9" i="14"/>
  <c r="C14" i="14"/>
  <c r="E10" i="14"/>
  <c r="E11" i="14"/>
  <c r="E12" i="14"/>
  <c r="E13" i="14"/>
  <c r="G14" i="14"/>
  <c r="D14" i="14"/>
  <c r="C11" i="15"/>
  <c r="D9" i="15" s="1"/>
  <c r="D13" i="12"/>
  <c r="N12" i="7"/>
  <c r="H13" i="31"/>
  <c r="F14" i="31"/>
  <c r="H12" i="32"/>
  <c r="F9" i="32" l="1"/>
  <c r="H9" i="32"/>
  <c r="H11" i="32"/>
  <c r="H14" i="14"/>
  <c r="E14" i="14"/>
  <c r="X18" i="1"/>
  <c r="X14" i="1"/>
  <c r="X10" i="1"/>
  <c r="X16" i="1"/>
  <c r="X12" i="1"/>
  <c r="X15" i="1"/>
  <c r="X21" i="1"/>
  <c r="X17" i="1"/>
  <c r="X13" i="1"/>
  <c r="X20" i="1"/>
  <c r="X19" i="1"/>
  <c r="X11" i="1"/>
  <c r="X9" i="1"/>
  <c r="D12" i="12"/>
  <c r="D14" i="31"/>
  <c r="D12" i="31"/>
  <c r="D10" i="31"/>
  <c r="D11" i="31"/>
  <c r="K10" i="14"/>
  <c r="K11" i="14"/>
  <c r="K13" i="14"/>
  <c r="J14" i="14"/>
  <c r="D9" i="12"/>
  <c r="D10" i="12"/>
  <c r="D14" i="12" s="1"/>
  <c r="D187" i="43"/>
  <c r="F187" i="43" s="1"/>
  <c r="J19" i="30"/>
  <c r="J18" i="29"/>
  <c r="H11" i="31"/>
  <c r="H14" i="31"/>
  <c r="H10" i="31"/>
  <c r="F13" i="31"/>
  <c r="F12" i="31"/>
  <c r="F10" i="31"/>
  <c r="I14" i="31"/>
  <c r="J12" i="31" s="1"/>
  <c r="H10" i="32"/>
  <c r="F13" i="32"/>
  <c r="I14" i="32"/>
  <c r="J13" i="32" s="1"/>
  <c r="F12" i="32"/>
  <c r="F11" i="32"/>
  <c r="N20" i="7"/>
  <c r="N17" i="7"/>
  <c r="N13" i="7"/>
  <c r="H18" i="7"/>
  <c r="N10" i="7"/>
  <c r="M9" i="7"/>
  <c r="N9" i="7" s="1"/>
  <c r="K18" i="7"/>
  <c r="H15" i="7"/>
  <c r="H23" i="7" s="1"/>
  <c r="M18" i="7"/>
  <c r="N11" i="7"/>
  <c r="J12" i="13"/>
  <c r="I14" i="14"/>
  <c r="AD13" i="1"/>
  <c r="AD12" i="1"/>
  <c r="AD20" i="1"/>
  <c r="AD17" i="1"/>
  <c r="AD21" i="1"/>
  <c r="AD11" i="1"/>
  <c r="AD19" i="1"/>
  <c r="AD16" i="1"/>
  <c r="AD14" i="1"/>
  <c r="AD10" i="1"/>
  <c r="AD18" i="1"/>
  <c r="AD15" i="1"/>
  <c r="AD9" i="1"/>
  <c r="K9" i="14"/>
  <c r="E12" i="13"/>
  <c r="E15" i="7"/>
  <c r="K11" i="13"/>
  <c r="D10" i="15"/>
  <c r="D11" i="15" s="1"/>
  <c r="AF20" i="1"/>
  <c r="K12" i="14"/>
  <c r="H12" i="13"/>
  <c r="L18" i="7"/>
  <c r="L15" i="7"/>
  <c r="M15" i="7"/>
  <c r="E18" i="7"/>
  <c r="N21" i="7"/>
  <c r="K15" i="7"/>
  <c r="F14" i="32"/>
  <c r="AF18" i="1"/>
  <c r="AF15" i="1"/>
  <c r="I12" i="13"/>
  <c r="K9" i="13"/>
  <c r="D9" i="32"/>
  <c r="D11" i="32"/>
  <c r="D13" i="32"/>
  <c r="AF10" i="1"/>
  <c r="AF12" i="1"/>
  <c r="AF14" i="1"/>
  <c r="AF17" i="1"/>
  <c r="AF19" i="1"/>
  <c r="D10" i="32"/>
  <c r="AF11" i="1"/>
  <c r="AF13" i="1"/>
  <c r="AF16" i="1"/>
  <c r="H14" i="32" l="1"/>
  <c r="X23" i="1"/>
  <c r="AF23" i="1"/>
  <c r="L14" i="14"/>
  <c r="J9" i="32"/>
  <c r="K12" i="13"/>
  <c r="K14" i="14"/>
  <c r="J14" i="31"/>
  <c r="J10" i="31"/>
  <c r="J11" i="31"/>
  <c r="J13" i="31"/>
  <c r="J11" i="32"/>
  <c r="J12" i="32"/>
  <c r="J10" i="32"/>
  <c r="K23" i="7"/>
  <c r="N18" i="7"/>
  <c r="E23" i="7"/>
  <c r="N15" i="7"/>
  <c r="AD23" i="1"/>
  <c r="D14" i="32"/>
  <c r="J14" i="32" l="1"/>
</calcChain>
</file>

<file path=xl/sharedStrings.xml><?xml version="1.0" encoding="utf-8"?>
<sst xmlns="http://schemas.openxmlformats.org/spreadsheetml/2006/main" count="946" uniqueCount="356">
  <si>
    <t>(Nº Absolutos y porcentajes verticales)</t>
  </si>
  <si>
    <t>%</t>
  </si>
  <si>
    <t>FISICA</t>
  </si>
  <si>
    <t>OSTEOARTICULAR</t>
  </si>
  <si>
    <t>ENFERMEDADES CRONICAS</t>
  </si>
  <si>
    <t>NEUROMUSCULAR</t>
  </si>
  <si>
    <t>EXPRESIVA</t>
  </si>
  <si>
    <t>MIXTA</t>
  </si>
  <si>
    <t>OTRAS</t>
  </si>
  <si>
    <t>PSIQUICA</t>
  </si>
  <si>
    <t>INTELECTUAL</t>
  </si>
  <si>
    <t>ENFERMEDAD MENTAL</t>
  </si>
  <si>
    <t>SENSORIAL</t>
  </si>
  <si>
    <t>AUDITIVA</t>
  </si>
  <si>
    <t>VISUAL</t>
  </si>
  <si>
    <t>TOTAL</t>
  </si>
  <si>
    <t>NÚMEROS ABSOLUTOS</t>
  </si>
  <si>
    <t>Hombres</t>
  </si>
  <si>
    <t>Mujeres</t>
  </si>
  <si>
    <t xml:space="preserve">PERSONAS CON DISCAPACIDAD POR GRUPOS DE EDAD Y GÉNERO </t>
  </si>
  <si>
    <t>De 0 a 5 años</t>
  </si>
  <si>
    <t>De 6 A 17 años</t>
  </si>
  <si>
    <t>De 18 a 44 años</t>
  </si>
  <si>
    <t>De 45 a 64 años</t>
  </si>
  <si>
    <t>De 65 y más años</t>
  </si>
  <si>
    <t>PERSONAS CON DISCAPACIDAD POR GRUPOS DE EDAD Y GÉNERO MENORES DE 65 AÑOS</t>
  </si>
  <si>
    <t>AREAS</t>
  </si>
  <si>
    <t>POBLACIÓN CON DISCAPACIDAD</t>
  </si>
  <si>
    <t>% PcD AREA</t>
  </si>
  <si>
    <t>NORTE</t>
  </si>
  <si>
    <t>OESTE</t>
  </si>
  <si>
    <t>SUR</t>
  </si>
  <si>
    <t>ESTE</t>
  </si>
  <si>
    <t>MADRID</t>
  </si>
  <si>
    <t>DISCAPACIDAD FÍSICA</t>
  </si>
  <si>
    <t>DISCAPACIDAD PSÍQUICA</t>
  </si>
  <si>
    <t>DISCAPACIDAD SENSORIAL</t>
  </si>
  <si>
    <t>FÍSICA</t>
  </si>
  <si>
    <t>H</t>
  </si>
  <si>
    <t>M</t>
  </si>
  <si>
    <t>De 16 a 24 años</t>
  </si>
  <si>
    <t>De 25 a 44 años</t>
  </si>
  <si>
    <t>HOMBRES</t>
  </si>
  <si>
    <t>MUJERES</t>
  </si>
  <si>
    <t>Subtotal</t>
  </si>
  <si>
    <t>De 6 a 17 años</t>
  </si>
  <si>
    <t>De 33 a 64</t>
  </si>
  <si>
    <t>De 65 a 74</t>
  </si>
  <si>
    <t>Más de 75</t>
  </si>
  <si>
    <t>De 65 y mas años</t>
  </si>
  <si>
    <t>PSÍQUICA</t>
  </si>
  <si>
    <t xml:space="preserve"> </t>
  </si>
  <si>
    <t xml:space="preserve">PERSONAS CON DISCAPACIDAD MAYORES Y MENORES. </t>
  </si>
  <si>
    <t>De 65 y más</t>
  </si>
  <si>
    <t>TOTAL PcD</t>
  </si>
  <si>
    <t>Prop x 1.000 Hab</t>
  </si>
  <si>
    <t>0 a 64 años</t>
  </si>
  <si>
    <t>E.MENTAL</t>
  </si>
  <si>
    <t>INTELECT</t>
  </si>
  <si>
    <t>SENSOR.</t>
  </si>
  <si>
    <t>TABLA 1</t>
  </si>
  <si>
    <t>TABLA 4</t>
  </si>
  <si>
    <t>TABLA 6</t>
  </si>
  <si>
    <t>TABLA 7</t>
  </si>
  <si>
    <t>TABLA 11</t>
  </si>
  <si>
    <t>TABLA 12</t>
  </si>
  <si>
    <t>TABLA 13</t>
  </si>
  <si>
    <t>TABLA 14</t>
  </si>
  <si>
    <t>TABLA 15</t>
  </si>
  <si>
    <t>PERSONAS CON DISCAPACIDAD EN EDAD LABORAL SEGÚN TIPOLOGÍA, GRUPOS DE EDAD Y GÉNERO (DE 16 A 64 AÑOS)</t>
  </si>
  <si>
    <t>TABLA 2</t>
  </si>
  <si>
    <t>OCULTAR</t>
  </si>
  <si>
    <t>PERSONAS CON DISCAPACIDAD SEGÚN GRADO DE DISCAPACIDAD Y GRUPOS DE EDAD</t>
  </si>
  <si>
    <t>PERSONAS CON DISCAPACIDAD MENORES 65 AÑOS SEGÚN GRADO DE DISCAPACIDAD Y GÉNERO</t>
  </si>
  <si>
    <t>PERSONAS CON DISCAPACIDAD MENORES 65 AÑOS SEGÚN GRADO DE DISCAPACIDAD Y GRUPOS DE EDAD</t>
  </si>
  <si>
    <t>PERSONAS CON DISCAPACIDAD SEGÚN GRADO DE DISCAPACIDAD Y TIPOLOGÍA</t>
  </si>
  <si>
    <t>PERSONAS CON DISCAPACIDAD MENORES DE 65 AÑOS SEGÚN GRADO DE DISCAPACIDAD Y TIPOLOGÍA</t>
  </si>
  <si>
    <t>PERSONAS CON DISCAPACIDAD MENORES 65 AÑOS SEGÚN GRADO DE DISCAPACIDAD, TIPOLOGÍA Y GÉNERO</t>
  </si>
  <si>
    <t>TABLA 3</t>
  </si>
  <si>
    <t xml:space="preserve">(Número y proporción de PcD mayores y menores de 65 años en relación a la población) </t>
  </si>
  <si>
    <t>POBLACION &lt; 65 AÑOS</t>
  </si>
  <si>
    <t>PROPORCION 1.000 HABITANTES</t>
  </si>
  <si>
    <t>POBLACION &gt; 65 AÑOS</t>
  </si>
  <si>
    <t>Nº PCD TOTAL</t>
  </si>
  <si>
    <t>POBLAC. TOTAL</t>
  </si>
  <si>
    <t>PROP. 1.000 HABIT.</t>
  </si>
  <si>
    <t>Personas con discapacidad</t>
  </si>
  <si>
    <t>% Personas con discapacidad sobre la población total</t>
  </si>
  <si>
    <t xml:space="preserve">Personas con discapacidad menores 65 años </t>
  </si>
  <si>
    <t>% Personas con discapacidad menores 65 años sobre la población menor 65 años de la CM</t>
  </si>
  <si>
    <t>Personas con discapacidad de 65 y más años</t>
  </si>
  <si>
    <t>% Personas con discapacidad de 65 y más años sobre la población de 65 y mas años de la CM</t>
  </si>
  <si>
    <t>Personas con discapacidad de 0 a 5 años</t>
  </si>
  <si>
    <t>Personas con discapacidad en edad laboral de 16 a 64 años</t>
  </si>
  <si>
    <t>Personas con discapacidad en Madrid capital</t>
  </si>
  <si>
    <t>% Personas con discapacidad en el Area de S.S de Madrid sobre población de Madrid</t>
  </si>
  <si>
    <t>Personas con discapacidad física</t>
  </si>
  <si>
    <t>% Personas con discapacidad física respecto total PcD</t>
  </si>
  <si>
    <t>Personas con discapacidad intelectual</t>
  </si>
  <si>
    <t>% Personas con discapacidad intelectual respecto total PcD</t>
  </si>
  <si>
    <t xml:space="preserve">Personas con discapacidad de enfermedad mental </t>
  </si>
  <si>
    <t>% Personas con discapacidad de enfermedad mental respecto total PcD</t>
  </si>
  <si>
    <t>Personas con discapacidad sensorial</t>
  </si>
  <si>
    <t xml:space="preserve">% Personas con discapacidad sensorial respecto total PcD </t>
  </si>
  <si>
    <t>Personas con más del 65% de discapacidad</t>
  </si>
  <si>
    <t>% Personas con más del 65% de discapacidad respecto total PcD</t>
  </si>
  <si>
    <t>Personas gravemente afectadas con más del 74% de discapacidad</t>
  </si>
  <si>
    <t>% Personas con más del 74% de discapacidad respecto total PcD</t>
  </si>
  <si>
    <t>Personas gravemente afectadas con más del 74% de discapacidad menores 65 años</t>
  </si>
  <si>
    <t>% Personas con discapacidad menores 65 años sobre la población  total de la CM</t>
  </si>
  <si>
    <t>% Personas con discapacidad de 65 y más años sobre la población total de la CM</t>
  </si>
  <si>
    <t>Población Total de la Comunidad de Madrid</t>
  </si>
  <si>
    <t>Acebeda (La)</t>
  </si>
  <si>
    <t>Ajalvir</t>
  </si>
  <si>
    <t>Alameda del Valle</t>
  </si>
  <si>
    <t>Álamo (El)</t>
  </si>
  <si>
    <t>Alcalá de Henares</t>
  </si>
  <si>
    <t>Alcobendas</t>
  </si>
  <si>
    <t>Alcorcón</t>
  </si>
  <si>
    <t>Aldea del Fresno</t>
  </si>
  <si>
    <t>Algete</t>
  </si>
  <si>
    <t>Alpedrete</t>
  </si>
  <si>
    <t>Ambite</t>
  </si>
  <si>
    <t>Anchuelo</t>
  </si>
  <si>
    <t>Aranjuez</t>
  </si>
  <si>
    <t>Arganda del Rey</t>
  </si>
  <si>
    <t>Arroyomolinos</t>
  </si>
  <si>
    <t xml:space="preserve">Atazar (El)  </t>
  </si>
  <si>
    <t>Batres</t>
  </si>
  <si>
    <t>Becerril de la Sierra</t>
  </si>
  <si>
    <t>Belmonte de Tajo</t>
  </si>
  <si>
    <t>Berrueco (El)</t>
  </si>
  <si>
    <t>Berzosa del Lozoya</t>
  </si>
  <si>
    <t>Boadilla del Monte</t>
  </si>
  <si>
    <t>Boalo (El)</t>
  </si>
  <si>
    <t>Braojos</t>
  </si>
  <si>
    <t>Brea de Tajo</t>
  </si>
  <si>
    <t>Brunete</t>
  </si>
  <si>
    <t>Buitrago del Lozoya</t>
  </si>
  <si>
    <t>Bustarviejo</t>
  </si>
  <si>
    <t>Cabanillas de la Sierra</t>
  </si>
  <si>
    <t>Cabrera (La)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</si>
  <si>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</si>
  <si>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</si>
  <si>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</si>
  <si>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</si>
  <si>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</si>
  <si>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</si>
  <si>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</si>
  <si>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</si>
  <si>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</si>
  <si>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Chapinería</t>
  </si>
  <si>
    <t>Chinchón</t>
  </si>
  <si>
    <t>Ciempozuelos</t>
  </si>
  <si>
    <t>Cobeña</t>
  </si>
  <si>
    <t>Collado Mediano</t>
  </si>
  <si>
    <t>Collado Villalba</t>
  </si>
  <si>
    <t>Colmenar de Oreja</t>
  </si>
  <si>
    <t>Colmenar del Arroyo</t>
  </si>
  <si>
    <t>Colmenar Viejo</t>
  </si>
  <si>
    <t>Colmenarejo</t>
  </si>
  <si>
    <t>Corpa</t>
  </si>
  <si>
    <t>Coslada</t>
  </si>
  <si>
    <t>Cubas de la Sagra</t>
  </si>
  <si>
    <t>Daganzo de Arriba</t>
  </si>
  <si>
    <t>Escorial (El)</t>
  </si>
  <si>
    <t xml:space="preserve">Estremera </t>
  </si>
  <si>
    <t>Fresnedillas de la Oliva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</si>
  <si>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</si>
  <si>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</si>
  <si>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</si>
  <si>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</si>
  <si>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</si>
  <si>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</si>
  <si>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Gargantilla del Lozoya y Pinilla de Buitrago</t>
  </si>
  <si>
    <t>Gascones</t>
  </si>
  <si>
    <t>Getafe</t>
  </si>
  <si>
    <t>Griñón</t>
  </si>
  <si>
    <t>Guadalix de la Sierra</t>
  </si>
  <si>
    <t>Guadarrama</t>
  </si>
  <si>
    <t>Hiruela (La)</t>
  </si>
  <si>
    <t>Horcajo de la Sierra-Aoslos</t>
  </si>
  <si>
    <t>Horcajuelo de la Sierra</t>
  </si>
  <si>
    <t>Hoyo de Manzanares</t>
  </si>
  <si>
    <t>Humanes de Madrid</t>
  </si>
  <si>
    <t>Leganés</t>
  </si>
  <si>
    <t>Loeches</t>
  </si>
  <si>
    <t>Lozoya</t>
  </si>
  <si>
    <t xml:space="preserve">Lozoyuela-Navas-Sieteiglesias </t>
  </si>
  <si>
    <t>Madarcos</t>
  </si>
  <si>
    <t>Madrid</t>
  </si>
  <si>
    <t>Majadahonda</t>
  </si>
  <si>
    <t>Manzanares el Real</t>
  </si>
  <si>
    <t>Meco</t>
  </si>
  <si>
    <t>Mejorada del Campo</t>
  </si>
  <si>
    <t>Miraflores de la Sierra</t>
  </si>
  <si>
    <t>Molar (El)</t>
  </si>
  <si>
    <t>Molinos (Los)</t>
  </si>
  <si>
    <t>Montejo de la Sierra</t>
  </si>
  <si>
    <t>Moraleja de Enmedio</t>
  </si>
  <si>
    <t>Moralzarzal</t>
  </si>
  <si>
    <t>Morata de Tajuña</t>
  </si>
  <si>
    <t>Móstoles</t>
  </si>
  <si>
    <t xml:space="preserve">Navacerrada </t>
  </si>
  <si>
    <t>Navalafuente</t>
  </si>
  <si>
    <t>Navalagamella</t>
  </si>
  <si>
    <t>Navalcarnero</t>
  </si>
  <si>
    <t>Navarredonda y San Mamés</t>
  </si>
  <si>
    <t>Navas del Rey</t>
  </si>
  <si>
    <t>Nuevo Baztán</t>
  </si>
  <si>
    <t>Olmeda de las Fuentes</t>
  </si>
  <si>
    <t>Orusco de Tajuña</t>
  </si>
  <si>
    <t>Paracuellos de Jarama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</si>
  <si>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</si>
  <si>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</si>
  <si>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</si>
  <si>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</si>
  <si>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</si>
  <si>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</si>
  <si>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</si>
  <si>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</si>
  <si>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Piñuécar-Gandullas</t>
  </si>
  <si>
    <t>Pozuelo de Alarcón</t>
  </si>
  <si>
    <t xml:space="preserve">Pozuelo del Rey </t>
  </si>
  <si>
    <t>Prádena del Rincón</t>
  </si>
  <si>
    <t>Puebla de la Sierra</t>
  </si>
  <si>
    <t xml:space="preserve">Puentes Viejas </t>
  </si>
  <si>
    <t>Quijorna</t>
  </si>
  <si>
    <t xml:space="preserve">Rascafría </t>
  </si>
  <si>
    <t>Redueña</t>
  </si>
  <si>
    <t>Ribatejada</t>
  </si>
  <si>
    <t>Rivas-Vaciamadrid</t>
  </si>
  <si>
    <t>Robledillo de la Jara</t>
  </si>
  <si>
    <t>Robledo de Chavela</t>
  </si>
  <si>
    <t>Robregordo</t>
  </si>
  <si>
    <t>Rozas de Madrid (Las)</t>
  </si>
  <si>
    <t>Rozas de Puerto Real</t>
  </si>
  <si>
    <t>San Agustín de Guadalix</t>
  </si>
  <si>
    <t>San Fernando de Henares</t>
  </si>
  <si>
    <t>San Lorenzo del Escorial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</si>
  <si>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</si>
  <si>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</si>
  <si>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</si>
  <si>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</si>
  <si>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</si>
  <si>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 (Los)</t>
  </si>
  <si>
    <t>Serna del Monte (La)</t>
  </si>
  <si>
    <t>Serranillos del Valle</t>
  </si>
  <si>
    <t>Sevilla la Nueva</t>
  </si>
  <si>
    <t>Somosierra</t>
  </si>
  <si>
    <t xml:space="preserve">Soto del Real </t>
  </si>
  <si>
    <t>Talamanca de Jarama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</si>
  <si>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</si>
  <si>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</si>
  <si>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</si>
  <si>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</si>
  <si>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</si>
  <si>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</si>
  <si>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</si>
  <si>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Torremocha de Jarama</t>
  </si>
  <si>
    <t>Torres de la Alameda</t>
  </si>
  <si>
    <t xml:space="preserve">Tres Cantos 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</si>
  <si>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</si>
  <si>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</si>
  <si>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</si>
  <si>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</si>
  <si>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</si>
  <si>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</si>
  <si>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</si>
  <si>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</si>
  <si>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</si>
  <si>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Valdetorres de Jarama</t>
  </si>
  <si>
    <t>Valdilecha</t>
  </si>
  <si>
    <t>Valverde de Alcalá</t>
  </si>
  <si>
    <t>Velilla de San Antonio</t>
  </si>
  <si>
    <t>Vellón (El)</t>
  </si>
  <si>
    <t>Venturada</t>
  </si>
  <si>
    <t>Villa del Prado</t>
  </si>
  <si>
    <t>Villaconejos</t>
  </si>
  <si>
    <t>Villalbilla</t>
  </si>
  <si>
    <t>Villamanrique de Tajo</t>
  </si>
  <si>
    <t>Villamanta</t>
  </si>
  <si>
    <t>Villamantilla</t>
  </si>
  <si>
    <t>Villanueva de la Cañada</t>
  </si>
  <si>
    <t>Villanueva de Perales</t>
  </si>
  <si>
    <t>Villanueva del Pardillo</t>
  </si>
  <si>
    <t>Villar del Olmo</t>
  </si>
  <si>
    <t>Villarejo de Salvanés</t>
  </si>
  <si>
    <t>Villaviciosa de Odón</t>
  </si>
  <si>
    <t>Villavieja del Lozoya</t>
  </si>
  <si>
    <t>Zarzalejo</t>
  </si>
  <si>
    <t>Dirección General de Atención a las Personas con Discapacidad  de la Consejería de Políticas Sociales y Familia de la Comunidad de Madrid</t>
  </si>
  <si>
    <t>Dirección General de Atención a Personas con Discapacidad Consejería de Políticas  Sociales y Familia de la Comunidad de Madrid</t>
  </si>
  <si>
    <t>PERSONAS CON DISCAPACIDAD EN 2015 SEGÚN MUNICIPIOS, TIPOLOGÍA Y GÉNERO</t>
  </si>
  <si>
    <t>Población Total de la Comunidad de Madrid (menores de 65 años)</t>
  </si>
  <si>
    <t>Población Total de la Comunidad de Madrid (mayores de 65 años)</t>
  </si>
  <si>
    <t>% Personas gravemente afectadas con más del 74% de discapacidad menores 65 años sobre población total</t>
  </si>
  <si>
    <t>TABLA 5</t>
  </si>
  <si>
    <t>(Nº Absolutos y proporción por 1.000 habitantes en cada grupo de edad)</t>
  </si>
  <si>
    <t>(Nº Absolutos y proporción por 1.000 habitantes en cada grupo de edad para la población menor de 65 años)</t>
  </si>
  <si>
    <t>TABLA 8</t>
  </si>
  <si>
    <t>TABLA 9</t>
  </si>
  <si>
    <t>TABLA 10</t>
  </si>
  <si>
    <t>CARACTERÍSTICAS SOCIODEMOGRÁFICAS</t>
  </si>
  <si>
    <t xml:space="preserve">PERSONAS CON DISCAPACIDAD POR AREAS DE SERVICIOS SOCIALES  </t>
  </si>
  <si>
    <t>PERSONAS CON DISCAPACIDAD SEGÚN GRADO Y TIPOLOGÍA</t>
  </si>
  <si>
    <t>PERSONAS CON DISCAPACIDAD POR MUNICIPIOS</t>
  </si>
  <si>
    <t>TABLA 16</t>
  </si>
  <si>
    <t>RESUMEN DE DATOS</t>
  </si>
  <si>
    <t>Volver al índice</t>
  </si>
  <si>
    <t xml:space="preserve">TABLA 3     PERSONAS CON DISCAPACIDAD SEGÚN GÉNERO </t>
  </si>
  <si>
    <t xml:space="preserve">TABLA 4     PERSONAS CON DISCAPACIDAD POR GRUPOS DE EDAD Y GÉNERO </t>
  </si>
  <si>
    <t>TABLA 5     PERSONAS CON DISCAPACIDAD POR GRUPOS DE EDAD Y GÉNERO MENORES DE 65 AÑOS</t>
  </si>
  <si>
    <t>TABLA 6     PERSONAS CON DISCAPACIDAD EN EDAD LABORAL SEGÚN TIPOLOGÍA, GRUPOS DE EDAD Y GÉNERO (DE 16 A 64 AÑOS)</t>
  </si>
  <si>
    <t>TABLA 8     PERSONAS CON DISCAPACIDAD SEGÚN GRADO DE DISCAPACIDAD Y GRUPOS DE EDAD</t>
  </si>
  <si>
    <t>TABLA 9     PERSONAS CON DISCAPACIDAD MENORES 65 AÑOS SEGÚN GRADO DE DISCAPACIDAD Y GRUPOS DE EDAD</t>
  </si>
  <si>
    <t>TABLA 10   PERSONAS CON DISCAPACIDAD MENORES 65 AÑOS SEGÚN GRADO DE DISCAPACIDAD Y GÉNERO</t>
  </si>
  <si>
    <t>TABLA 11   PERSONAS CON DISCAPACIDAD SEGÚN GRADO DE DISCAPACIDAD Y TIPOLOGÍA</t>
  </si>
  <si>
    <t>TABLA 12   PERSONAS CON DISCAPACIDAD MENORES DE 65 AÑOS SEGÚN GRADO DE DISCAPACIDAD Y TIPOLOGÍA</t>
  </si>
  <si>
    <t>TABLA 13   PERSONAS CON DISCAPACIDAD MENORES 65 AÑOS SEGÚN GRADO DE DISCAPACIDAD, TIPOLOGÍA Y GÉNERO</t>
  </si>
  <si>
    <t>TABLA 14   PERSONAS CON DISCAPACIDAD MAYORES Y MENORES DE 65 AÑOS POR MUNICIPIOS</t>
  </si>
  <si>
    <t>TABLA 15   PERSONAS CON DISCAPACIDAD POR MUNICIPIOS Y TIPOLOGÍA</t>
  </si>
  <si>
    <t>TABLA 16   PERSONAS CON DISCAPACIDAD SEGÚN MUNICIPIOS, TIPOLOGÍA Y GÉNERO</t>
  </si>
  <si>
    <t>INDICADORES DE EVOLUCIÓN DEL NÚMERO DE PERSONAS CON DISCAPACIDAD</t>
  </si>
  <si>
    <t>ÁREAS DE SERVICIOS SOCIALES</t>
  </si>
  <si>
    <t>TABLA 7     PERSONAS CON DISCAPACIDAD POR ÁREAS DE SERVICIOS SOCIALES</t>
  </si>
  <si>
    <t>Nº PCD &gt; 65 AÑOS</t>
  </si>
  <si>
    <t>Nº PCD &lt; 65 AÑOS</t>
  </si>
  <si>
    <t>Fuente: Bases de Datos del Reconocimiento del Grado de  Discapacidad 2002-2016</t>
  </si>
  <si>
    <t>EVOLUCION DEL NUMERO DE PERSONAS CON DISCAPACIDAD 2002-2016 SEGÚN TIPOLOGÍA</t>
  </si>
  <si>
    <t>NO CONSTA</t>
  </si>
  <si>
    <t>Fuente: Base de Datos del Reconocimiento del Grado de  Discapacidad a 31 diciembre del 2016</t>
  </si>
  <si>
    <t>Fuente: Bases de Datos del Reconocimiento del Grado de  Discapacidad  a 31 de diciembre de 2016</t>
  </si>
  <si>
    <t>Fuente: Base de Datos del Grado de Reconocimiento de Discapacidad a 31 diciembre del 2016</t>
  </si>
  <si>
    <t>CRÓNICAS</t>
  </si>
  <si>
    <t>MIXTAS</t>
  </si>
  <si>
    <t>PERSONAS CON DISCAPACIDAD EN 2016 POR MUNICIPIOS Y TIPOLOGÍA</t>
  </si>
  <si>
    <t>Fuente: Bases de Datos del Reconocimiento del Grado de  Discapacidad 2003-2016 y Padrón de Habitantes INE  2016</t>
  </si>
  <si>
    <t>EVOLUCION  NUMERO DE PERSONAS CON DISCAPACIDAD 2003-2016</t>
  </si>
  <si>
    <t>DATOS ESTADÍSTICOS DE PERSONAS CON DISCAPACIDAD EN LA COMUNIDAD DE MADRID EN 2016</t>
  </si>
  <si>
    <t>POBLACIÓN POR MUNICIPIOS DE LA COMUNIDAD DE MADRID EN 2016</t>
  </si>
  <si>
    <t>Fuente: Base de Datos del Reconocimiento del Grado de  Discapacidad a 31 diciembre del 2016 y Padrón de Habitantes a 1 de  enero de 2016</t>
  </si>
  <si>
    <t>POBLACIÓN 2016</t>
  </si>
  <si>
    <t>Prop. Por 1.000 HAB</t>
  </si>
  <si>
    <t>Municipio</t>
  </si>
  <si>
    <t>ENF. MENTAL</t>
  </si>
  <si>
    <t>OTROS</t>
  </si>
  <si>
    <t>NO CONSTA *</t>
  </si>
  <si>
    <t>NO CONSTA*:</t>
  </si>
  <si>
    <t>Personas con incapacidad laboral, no valorados por la red de Centros Base</t>
  </si>
  <si>
    <t>Fuente: Bases de Datos del Reconocimiento del Grado de  Discapacidad a 31 diciembre del 2016 y Padrón de Habitantes INE  2016</t>
  </si>
  <si>
    <t>PERSONAS CON DISCAPACIDAD SEGÚN GÉNERO</t>
  </si>
  <si>
    <t xml:space="preserve"> (Nº Absolutos  y porcentajes verticales)</t>
  </si>
  <si>
    <t>RESUMEN DATOS PERSONAS CON DISCAPACIDAD COMUNIDAD DE MADRID AÑO 2016</t>
  </si>
  <si>
    <t>TABLA 1     EVOLUCION DEL NUMERO DE PERSONAS CON DISCAPACIDAD 2002-2016 SEGÚN TIPOLOGÍA</t>
  </si>
  <si>
    <t>TABLA 2     EVOLUCION DEL Nº Y PROPORCIÓN DE PERSONAS CON DISCAPACIDAD MAYORES Y MENORES DE 65 AÑOS EN RELACIÓN A LA POBLACIÓN 2003-2016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</si>
</sst>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"/>
    <numFmt numFmtId="166" formatCode="0.0"/>
    <numFmt numFmtId="167" formatCode="_(* #,##0_);_(* \(#,##0\);_(* &quot;-&quot;??_);_(@_)"/>
  </numFmts>
  <fonts count="38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Comic Sans MS"/>
      <family val="4"/>
    </font>
    <font>
      <sz val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u/>
      <sz val="10"/>
      <color theme="1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sz val="10"/>
      <color indexed="8"/>
      <name val="Calibri"/>
      <family val="2"/>
    </font>
    <font>
      <b/>
      <i/>
      <sz val="7"/>
      <name val="Calibri"/>
      <family val="2"/>
    </font>
    <font>
      <b/>
      <sz val="7"/>
      <name val="Calibri"/>
      <family val="2"/>
    </font>
    <font>
      <sz val="11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Calibri"/>
      <family val="2"/>
    </font>
    <font>
      <sz val="10"/>
      <name val="Arial"/>
    </font>
    <font>
      <b/>
      <sz val="10"/>
      <color rgb="FFFF0000"/>
      <name val="Calibri"/>
      <family val="2"/>
    </font>
    <font>
      <b/>
      <sz val="14"/>
      <name val="Calibri"/>
      <family val="2"/>
    </font>
    <font>
      <b/>
      <sz val="13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8"/>
      </patternFill>
    </fill>
  </fills>
  <borders count="1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theme="0" tint="-0.499984740745262"/>
      </bottom>
      <diagonal/>
    </border>
    <border>
      <left style="thick">
        <color indexed="64"/>
      </left>
      <right style="thick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indexed="64"/>
      </left>
      <right style="thick">
        <color indexed="64"/>
      </right>
      <top style="thin">
        <color theme="0" tint="-0.499984740745262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01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8" fillId="0" borderId="0"/>
    <xf numFmtId="0" fontId="5" fillId="0" borderId="0"/>
    <xf numFmtId="0" fontId="10" fillId="0" borderId="0"/>
    <xf numFmtId="0" fontId="5" fillId="0" borderId="0"/>
    <xf numFmtId="0" fontId="9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9" fontId="34" fillId="0" borderId="0" applyFont="0" applyFill="0" applyBorder="0" applyAlignment="0" applyProtection="0"/>
  </cellStyleXfs>
  <cellXfs count="60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1" applyAlignment="1" applyProtection="1"/>
    <xf numFmtId="0" fontId="13" fillId="0" borderId="0" xfId="1" applyAlignment="1" applyProtection="1">
      <alignment horizontal="center" vertical="center"/>
    </xf>
    <xf numFmtId="0" fontId="11" fillId="0" borderId="0" xfId="0" applyFont="1" applyAlignment="1">
      <alignment horizontal="center"/>
    </xf>
    <xf numFmtId="0" fontId="13" fillId="13" borderId="0" xfId="1" applyFill="1" applyAlignment="1" applyProtection="1">
      <alignment horizontal="center"/>
    </xf>
    <xf numFmtId="0" fontId="7" fillId="10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7" fillId="12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1" fillId="0" borderId="0" xfId="97" applyFont="1" applyFill="1" applyBorder="1" applyAlignment="1">
      <alignment wrapText="1"/>
    </xf>
    <xf numFmtId="0" fontId="1" fillId="0" borderId="0" xfId="97" applyFont="1" applyFill="1" applyBorder="1" applyAlignment="1">
      <alignment horizontal="right" wrapText="1"/>
    </xf>
    <xf numFmtId="3" fontId="14" fillId="0" borderId="0" xfId="49" applyNumberFormat="1" applyFont="1" applyAlignment="1">
      <alignment horizontal="center"/>
    </xf>
    <xf numFmtId="3" fontId="15" fillId="3" borderId="30" xfId="49" applyNumberFormat="1" applyFont="1" applyFill="1" applyBorder="1" applyAlignment="1">
      <alignment horizontal="center"/>
    </xf>
    <xf numFmtId="3" fontId="15" fillId="3" borderId="31" xfId="49" applyNumberFormat="1" applyFont="1" applyFill="1" applyBorder="1" applyAlignment="1">
      <alignment horizontal="center"/>
    </xf>
    <xf numFmtId="0" fontId="15" fillId="3" borderId="30" xfId="49" applyNumberFormat="1" applyFont="1" applyFill="1" applyBorder="1" applyAlignment="1">
      <alignment horizontal="center"/>
    </xf>
    <xf numFmtId="0" fontId="15" fillId="5" borderId="30" xfId="49" applyNumberFormat="1" applyFont="1" applyFill="1" applyBorder="1" applyAlignment="1">
      <alignment horizontal="center"/>
    </xf>
    <xf numFmtId="3" fontId="15" fillId="5" borderId="41" xfId="49" applyNumberFormat="1" applyFont="1" applyFill="1" applyBorder="1" applyAlignment="1">
      <alignment horizontal="center"/>
    </xf>
    <xf numFmtId="3" fontId="14" fillId="0" borderId="1" xfId="49" applyNumberFormat="1" applyFont="1" applyBorder="1" applyAlignment="1">
      <alignment horizontal="center"/>
    </xf>
    <xf numFmtId="3" fontId="14" fillId="0" borderId="1" xfId="49" applyNumberFormat="1" applyFont="1" applyFill="1" applyBorder="1" applyAlignment="1">
      <alignment horizontal="center"/>
    </xf>
    <xf numFmtId="165" fontId="14" fillId="0" borderId="14" xfId="49" applyNumberFormat="1" applyFont="1" applyBorder="1" applyAlignment="1">
      <alignment horizontal="center"/>
    </xf>
    <xf numFmtId="2" fontId="14" fillId="0" borderId="14" xfId="49" applyNumberFormat="1" applyFont="1" applyBorder="1" applyAlignment="1">
      <alignment horizontal="center"/>
    </xf>
    <xf numFmtId="2" fontId="14" fillId="0" borderId="0" xfId="49" applyNumberFormat="1" applyFont="1" applyBorder="1" applyAlignment="1">
      <alignment horizontal="center"/>
    </xf>
    <xf numFmtId="3" fontId="14" fillId="0" borderId="17" xfId="49" applyNumberFormat="1" applyFont="1" applyBorder="1" applyAlignment="1">
      <alignment horizontal="center"/>
    </xf>
    <xf numFmtId="2" fontId="14" fillId="0" borderId="18" xfId="49" applyNumberFormat="1" applyFont="1" applyBorder="1" applyAlignment="1">
      <alignment horizontal="center"/>
    </xf>
    <xf numFmtId="3" fontId="14" fillId="0" borderId="18" xfId="49" applyNumberFormat="1" applyFont="1" applyBorder="1" applyAlignment="1">
      <alignment horizontal="center"/>
    </xf>
    <xf numFmtId="3" fontId="14" fillId="0" borderId="18" xfId="49" applyNumberFormat="1" applyFont="1" applyFill="1" applyBorder="1" applyAlignment="1">
      <alignment horizontal="center"/>
    </xf>
    <xf numFmtId="4" fontId="14" fillId="0" borderId="18" xfId="49" applyNumberFormat="1" applyFont="1" applyBorder="1" applyAlignment="1">
      <alignment horizontal="center"/>
    </xf>
    <xf numFmtId="4" fontId="17" fillId="0" borderId="19" xfId="0" applyNumberFormat="1" applyFont="1" applyBorder="1" applyAlignment="1">
      <alignment horizontal="center"/>
    </xf>
    <xf numFmtId="3" fontId="14" fillId="0" borderId="18" xfId="0" applyNumberFormat="1" applyFont="1" applyBorder="1" applyAlignment="1">
      <alignment horizontal="center"/>
    </xf>
    <xf numFmtId="3" fontId="17" fillId="0" borderId="0" xfId="0" applyNumberFormat="1" applyFont="1" applyAlignment="1">
      <alignment horizontal="center"/>
    </xf>
    <xf numFmtId="3" fontId="18" fillId="0" borderId="0" xfId="1" applyNumberFormat="1" applyFont="1" applyAlignment="1" applyProtection="1">
      <alignment horizontal="center" wrapText="1"/>
    </xf>
    <xf numFmtId="3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3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3" fontId="14" fillId="0" borderId="0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0" fontId="14" fillId="0" borderId="0" xfId="0" applyFont="1"/>
    <xf numFmtId="0" fontId="14" fillId="0" borderId="0" xfId="0" applyFont="1" applyBorder="1"/>
    <xf numFmtId="0" fontId="14" fillId="0" borderId="0" xfId="0" applyFont="1" applyFill="1" applyBorder="1"/>
    <xf numFmtId="3" fontId="14" fillId="0" borderId="0" xfId="0" applyNumberFormat="1" applyFont="1"/>
    <xf numFmtId="3" fontId="21" fillId="0" borderId="0" xfId="0" applyNumberFormat="1" applyFont="1" applyAlignment="1">
      <alignment horizontal="center"/>
    </xf>
    <xf numFmtId="3" fontId="14" fillId="0" borderId="45" xfId="50" applyNumberFormat="1" applyFont="1" applyBorder="1" applyAlignment="1">
      <alignment horizontal="center" vertical="center"/>
    </xf>
    <xf numFmtId="0" fontId="15" fillId="3" borderId="17" xfId="50" applyNumberFormat="1" applyFont="1" applyFill="1" applyBorder="1" applyAlignment="1">
      <alignment horizontal="center"/>
    </xf>
    <xf numFmtId="3" fontId="14" fillId="0" borderId="18" xfId="50" applyNumberFormat="1" applyFont="1" applyBorder="1" applyAlignment="1">
      <alignment horizontal="center"/>
    </xf>
    <xf numFmtId="165" fontId="14" fillId="0" borderId="18" xfId="50" applyNumberFormat="1" applyFont="1" applyBorder="1" applyAlignment="1">
      <alignment horizontal="center"/>
    </xf>
    <xf numFmtId="3" fontId="14" fillId="0" borderId="18" xfId="50" applyNumberFormat="1" applyFont="1" applyFill="1" applyBorder="1" applyAlignment="1">
      <alignment horizontal="center"/>
    </xf>
    <xf numFmtId="165" fontId="14" fillId="0" borderId="19" xfId="50" applyNumberFormat="1" applyFont="1" applyFill="1" applyBorder="1" applyAlignment="1">
      <alignment horizontal="center"/>
    </xf>
    <xf numFmtId="3" fontId="14" fillId="4" borderId="0" xfId="0" applyNumberFormat="1" applyFont="1" applyFill="1" applyBorder="1" applyAlignment="1">
      <alignment horizontal="right"/>
    </xf>
    <xf numFmtId="165" fontId="14" fillId="0" borderId="18" xfId="50" applyNumberFormat="1" applyFont="1" applyFill="1" applyBorder="1" applyAlignment="1">
      <alignment horizontal="center"/>
    </xf>
    <xf numFmtId="3" fontId="14" fillId="4" borderId="18" xfId="50" applyNumberFormat="1" applyFont="1" applyFill="1" applyBorder="1" applyAlignment="1">
      <alignment horizontal="center"/>
    </xf>
    <xf numFmtId="165" fontId="14" fillId="4" borderId="18" xfId="50" applyNumberFormat="1" applyFont="1" applyFill="1" applyBorder="1" applyAlignment="1">
      <alignment horizontal="center"/>
    </xf>
    <xf numFmtId="0" fontId="14" fillId="0" borderId="0" xfId="0" applyFont="1" applyFill="1"/>
    <xf numFmtId="3" fontId="15" fillId="0" borderId="20" xfId="0" applyNumberFormat="1" applyFont="1" applyFill="1" applyBorder="1" applyAlignment="1">
      <alignment horizontal="center"/>
    </xf>
    <xf numFmtId="165" fontId="15" fillId="0" borderId="20" xfId="0" applyNumberFormat="1" applyFont="1" applyFill="1" applyBorder="1" applyAlignment="1">
      <alignment horizontal="center"/>
    </xf>
    <xf numFmtId="165" fontId="15" fillId="0" borderId="42" xfId="0" applyNumberFormat="1" applyFont="1" applyFill="1" applyBorder="1" applyAlignment="1">
      <alignment horizontal="center"/>
    </xf>
    <xf numFmtId="3" fontId="15" fillId="0" borderId="0" xfId="0" applyNumberFormat="1" applyFont="1" applyFill="1" applyBorder="1" applyAlignment="1">
      <alignment horizontal="center"/>
    </xf>
    <xf numFmtId="3" fontId="14" fillId="0" borderId="0" xfId="0" applyNumberFormat="1" applyFont="1" applyAlignment="1">
      <alignment wrapText="1"/>
    </xf>
    <xf numFmtId="0" fontId="18" fillId="0" borderId="0" xfId="1" applyFont="1" applyAlignment="1" applyProtection="1"/>
    <xf numFmtId="3" fontId="18" fillId="0" borderId="0" xfId="1" applyNumberFormat="1" applyFont="1" applyAlignment="1" applyProtection="1">
      <alignment horizontal="center"/>
    </xf>
    <xf numFmtId="3" fontId="14" fillId="3" borderId="0" xfId="0" applyNumberFormat="1" applyFont="1" applyFill="1" applyAlignment="1">
      <alignment horizontal="left"/>
    </xf>
    <xf numFmtId="3" fontId="14" fillId="3" borderId="0" xfId="0" applyNumberFormat="1" applyFont="1" applyFill="1" applyAlignment="1">
      <alignment horizontal="left" wrapText="1"/>
    </xf>
    <xf numFmtId="3" fontId="16" fillId="0" borderId="0" xfId="0" applyNumberFormat="1" applyFont="1" applyFill="1" applyBorder="1" applyAlignment="1">
      <alignment horizontal="center"/>
    </xf>
    <xf numFmtId="3" fontId="17" fillId="0" borderId="0" xfId="0" applyNumberFormat="1" applyFont="1" applyAlignment="1">
      <alignment horizontal="right"/>
    </xf>
    <xf numFmtId="3" fontId="23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3" fontId="17" fillId="0" borderId="0" xfId="0" applyNumberFormat="1" applyFont="1" applyAlignment="1">
      <alignment horizontal="right" vertical="center"/>
    </xf>
    <xf numFmtId="166" fontId="18" fillId="0" borderId="0" xfId="1" applyNumberFormat="1" applyFont="1" applyAlignment="1" applyProtection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166" fontId="16" fillId="0" borderId="0" xfId="0" applyNumberFormat="1" applyFont="1" applyFill="1" applyBorder="1" applyAlignment="1">
      <alignment horizontal="center" vertical="center"/>
    </xf>
    <xf numFmtId="3" fontId="27" fillId="0" borderId="0" xfId="0" applyNumberFormat="1" applyFont="1" applyAlignment="1">
      <alignment horizontal="center" vertical="center"/>
    </xf>
    <xf numFmtId="3" fontId="28" fillId="0" borderId="0" xfId="0" applyNumberFormat="1" applyFont="1" applyAlignment="1">
      <alignment horizontal="center" vertical="center"/>
    </xf>
    <xf numFmtId="1" fontId="17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center"/>
    </xf>
    <xf numFmtId="3" fontId="14" fillId="0" borderId="17" xfId="0" applyNumberFormat="1" applyFont="1" applyBorder="1" applyAlignment="1">
      <alignment horizontal="center"/>
    </xf>
    <xf numFmtId="3" fontId="14" fillId="0" borderId="0" xfId="0" applyNumberFormat="1" applyFont="1" applyBorder="1"/>
    <xf numFmtId="3" fontId="14" fillId="0" borderId="0" xfId="0" applyNumberFormat="1" applyFont="1" applyBorder="1" applyAlignment="1"/>
    <xf numFmtId="0" fontId="14" fillId="0" borderId="0" xfId="0" applyFont="1" applyAlignment="1"/>
    <xf numFmtId="0" fontId="14" fillId="0" borderId="0" xfId="0" applyFont="1" applyAlignment="1">
      <alignment wrapText="1"/>
    </xf>
    <xf numFmtId="165" fontId="15" fillId="0" borderId="19" xfId="0" applyNumberFormat="1" applyFont="1" applyBorder="1" applyAlignment="1">
      <alignment horizontal="center"/>
    </xf>
    <xf numFmtId="0" fontId="17" fillId="0" borderId="0" xfId="0" applyFont="1"/>
    <xf numFmtId="3" fontId="29" fillId="0" borderId="0" xfId="0" applyNumberFormat="1" applyFont="1" applyAlignment="1">
      <alignment horizontal="center"/>
    </xf>
    <xf numFmtId="3" fontId="19" fillId="0" borderId="5" xfId="0" applyNumberFormat="1" applyFont="1" applyBorder="1" applyAlignment="1">
      <alignment horizontal="center"/>
    </xf>
    <xf numFmtId="3" fontId="29" fillId="0" borderId="18" xfId="0" applyNumberFormat="1" applyFont="1" applyBorder="1" applyAlignment="1">
      <alignment horizontal="center"/>
    </xf>
    <xf numFmtId="3" fontId="19" fillId="0" borderId="18" xfId="0" applyNumberFormat="1" applyFont="1" applyBorder="1" applyAlignment="1">
      <alignment horizontal="center"/>
    </xf>
    <xf numFmtId="3" fontId="19" fillId="0" borderId="1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right"/>
    </xf>
    <xf numFmtId="3" fontId="29" fillId="0" borderId="0" xfId="0" applyNumberFormat="1" applyFont="1" applyBorder="1" applyAlignment="1">
      <alignment horizontal="center"/>
    </xf>
    <xf numFmtId="0" fontId="1" fillId="0" borderId="0" xfId="90" applyFont="1" applyFill="1" applyBorder="1" applyAlignment="1">
      <alignment horizontal="right" wrapText="1"/>
    </xf>
    <xf numFmtId="3" fontId="29" fillId="0" borderId="38" xfId="0" applyNumberFormat="1" applyFont="1" applyBorder="1" applyAlignment="1">
      <alignment horizontal="center"/>
    </xf>
    <xf numFmtId="3" fontId="23" fillId="0" borderId="11" xfId="0" applyNumberFormat="1" applyFont="1" applyBorder="1" applyAlignment="1"/>
    <xf numFmtId="3" fontId="23" fillId="0" borderId="0" xfId="0" applyNumberFormat="1" applyFont="1" applyBorder="1" applyAlignment="1"/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97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" fillId="0" borderId="0" xfId="98" applyFont="1" applyFill="1" applyBorder="1" applyAlignment="1">
      <alignment wrapText="1"/>
    </xf>
    <xf numFmtId="0" fontId="1" fillId="0" borderId="0" xfId="98" applyFont="1" applyFill="1" applyBorder="1" applyAlignment="1">
      <alignment horizontal="right" wrapText="1"/>
    </xf>
    <xf numFmtId="0" fontId="30" fillId="0" borderId="13" xfId="99" applyFont="1" applyFill="1" applyBorder="1" applyAlignment="1">
      <alignment horizontal="center" vertical="center" wrapText="1"/>
    </xf>
    <xf numFmtId="3" fontId="14" fillId="0" borderId="21" xfId="0" applyNumberFormat="1" applyFont="1" applyFill="1" applyBorder="1" applyAlignment="1">
      <alignment horizontal="center" vertical="center"/>
    </xf>
    <xf numFmtId="166" fontId="14" fillId="0" borderId="14" xfId="0" applyNumberFormat="1" applyFont="1" applyBorder="1" applyAlignment="1">
      <alignment horizontal="center" vertical="center"/>
    </xf>
    <xf numFmtId="0" fontId="30" fillId="0" borderId="1" xfId="99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1" applyFont="1" applyAlignment="1" applyProtection="1">
      <alignment horizontal="center" vertical="center"/>
    </xf>
    <xf numFmtId="3" fontId="14" fillId="0" borderId="0" xfId="0" applyNumberFormat="1" applyFont="1" applyAlignment="1">
      <alignment horizontal="center" shrinkToFit="1"/>
    </xf>
    <xf numFmtId="3" fontId="15" fillId="0" borderId="0" xfId="0" applyNumberFormat="1" applyFont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3" fontId="29" fillId="0" borderId="48" xfId="2" applyNumberFormat="1" applyFont="1" applyBorder="1" applyAlignment="1">
      <alignment horizontal="center" wrapText="1"/>
    </xf>
    <xf numFmtId="165" fontId="29" fillId="0" borderId="18" xfId="0" applyNumberFormat="1" applyFont="1" applyBorder="1" applyAlignment="1">
      <alignment horizontal="center"/>
    </xf>
    <xf numFmtId="3" fontId="14" fillId="6" borderId="18" xfId="0" applyNumberFormat="1" applyFont="1" applyFill="1" applyBorder="1" applyAlignment="1">
      <alignment horizontal="center"/>
    </xf>
    <xf numFmtId="165" fontId="29" fillId="0" borderId="8" xfId="0" applyNumberFormat="1" applyFont="1" applyBorder="1" applyAlignment="1">
      <alignment horizontal="center"/>
    </xf>
    <xf numFmtId="3" fontId="1" fillId="0" borderId="48" xfId="2" applyNumberFormat="1" applyFont="1" applyFill="1" applyBorder="1" applyAlignment="1">
      <alignment horizontal="center" wrapText="1"/>
    </xf>
    <xf numFmtId="4" fontId="14" fillId="0" borderId="0" xfId="0" applyNumberFormat="1" applyFont="1" applyAlignment="1">
      <alignment horizontal="center"/>
    </xf>
    <xf numFmtId="3" fontId="18" fillId="0" borderId="0" xfId="1" applyNumberFormat="1" applyFont="1" applyAlignment="1" applyProtection="1">
      <alignment horizontal="right"/>
    </xf>
    <xf numFmtId="3" fontId="19" fillId="3" borderId="51" xfId="0" applyNumberFormat="1" applyFont="1" applyFill="1" applyBorder="1" applyAlignment="1">
      <alignment horizontal="center"/>
    </xf>
    <xf numFmtId="4" fontId="19" fillId="2" borderId="52" xfId="0" applyNumberFormat="1" applyFont="1" applyFill="1" applyBorder="1" applyAlignment="1">
      <alignment horizontal="center"/>
    </xf>
    <xf numFmtId="3" fontId="21" fillId="0" borderId="0" xfId="0" applyNumberFormat="1" applyFont="1"/>
    <xf numFmtId="3" fontId="20" fillId="0" borderId="0" xfId="0" applyNumberFormat="1" applyFont="1" applyAlignment="1">
      <alignment horizontal="center"/>
    </xf>
    <xf numFmtId="3" fontId="20" fillId="0" borderId="0" xfId="0" applyNumberFormat="1" applyFont="1" applyAlignment="1"/>
    <xf numFmtId="0" fontId="21" fillId="0" borderId="0" xfId="0" applyFont="1" applyAlignment="1"/>
    <xf numFmtId="0" fontId="21" fillId="0" borderId="0" xfId="0" applyFont="1"/>
    <xf numFmtId="0" fontId="21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3" fontId="18" fillId="0" borderId="0" xfId="1" applyNumberFormat="1" applyFont="1" applyAlignment="1" applyProtection="1"/>
    <xf numFmtId="3" fontId="14" fillId="0" borderId="55" xfId="49" applyNumberFormat="1" applyFont="1" applyBorder="1" applyAlignment="1">
      <alignment horizontal="center"/>
    </xf>
    <xf numFmtId="3" fontId="14" fillId="0" borderId="55" xfId="0" applyNumberFormat="1" applyFont="1" applyBorder="1" applyAlignment="1">
      <alignment horizontal="center"/>
    </xf>
    <xf numFmtId="4" fontId="17" fillId="0" borderId="18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15" fillId="14" borderId="15" xfId="49" applyNumberFormat="1" applyFont="1" applyFill="1" applyBorder="1" applyAlignment="1">
      <alignment horizontal="center"/>
    </xf>
    <xf numFmtId="3" fontId="15" fillId="14" borderId="16" xfId="49" applyNumberFormat="1" applyFont="1" applyFill="1" applyBorder="1" applyAlignment="1">
      <alignment horizontal="center"/>
    </xf>
    <xf numFmtId="0" fontId="15" fillId="14" borderId="16" xfId="49" applyNumberFormat="1" applyFont="1" applyFill="1" applyBorder="1" applyAlignment="1">
      <alignment horizontal="center"/>
    </xf>
    <xf numFmtId="0" fontId="15" fillId="14" borderId="16" xfId="0" applyNumberFormat="1" applyFont="1" applyFill="1" applyBorder="1" applyAlignment="1">
      <alignment horizontal="center"/>
    </xf>
    <xf numFmtId="3" fontId="15" fillId="14" borderId="16" xfId="0" applyNumberFormat="1" applyFont="1" applyFill="1" applyBorder="1" applyAlignment="1">
      <alignment horizontal="center"/>
    </xf>
    <xf numFmtId="0" fontId="15" fillId="14" borderId="44" xfId="0" applyNumberFormat="1" applyFont="1" applyFill="1" applyBorder="1" applyAlignment="1">
      <alignment horizontal="center"/>
    </xf>
    <xf numFmtId="3" fontId="15" fillId="14" borderId="32" xfId="0" applyNumberFormat="1" applyFont="1" applyFill="1" applyBorder="1" applyAlignment="1">
      <alignment horizontal="center"/>
    </xf>
    <xf numFmtId="3" fontId="15" fillId="15" borderId="5" xfId="49" applyNumberFormat="1" applyFont="1" applyFill="1" applyBorder="1" applyAlignment="1">
      <alignment horizontal="center"/>
    </xf>
    <xf numFmtId="3" fontId="15" fillId="15" borderId="1" xfId="49" applyNumberFormat="1" applyFont="1" applyFill="1" applyBorder="1" applyAlignment="1">
      <alignment horizontal="center"/>
    </xf>
    <xf numFmtId="165" fontId="15" fillId="15" borderId="14" xfId="49" applyNumberFormat="1" applyFont="1" applyFill="1" applyBorder="1" applyAlignment="1">
      <alignment horizontal="center"/>
    </xf>
    <xf numFmtId="3" fontId="15" fillId="15" borderId="13" xfId="49" applyNumberFormat="1" applyFont="1" applyFill="1" applyBorder="1" applyAlignment="1">
      <alignment horizontal="center"/>
    </xf>
    <xf numFmtId="3" fontId="15" fillId="15" borderId="14" xfId="49" applyNumberFormat="1" applyFont="1" applyFill="1" applyBorder="1" applyAlignment="1">
      <alignment horizontal="center"/>
    </xf>
    <xf numFmtId="2" fontId="15" fillId="15" borderId="14" xfId="49" applyNumberFormat="1" applyFont="1" applyFill="1" applyBorder="1" applyAlignment="1">
      <alignment horizontal="center"/>
    </xf>
    <xf numFmtId="2" fontId="15" fillId="15" borderId="0" xfId="49" applyNumberFormat="1" applyFont="1" applyFill="1" applyBorder="1" applyAlignment="1">
      <alignment horizontal="center"/>
    </xf>
    <xf numFmtId="3" fontId="15" fillId="15" borderId="17" xfId="49" applyNumberFormat="1" applyFont="1" applyFill="1" applyBorder="1" applyAlignment="1">
      <alignment horizontal="center"/>
    </xf>
    <xf numFmtId="2" fontId="15" fillId="15" borderId="18" xfId="49" applyNumberFormat="1" applyFont="1" applyFill="1" applyBorder="1" applyAlignment="1">
      <alignment horizontal="center"/>
    </xf>
    <xf numFmtId="3" fontId="15" fillId="15" borderId="18" xfId="49" applyNumberFormat="1" applyFont="1" applyFill="1" applyBorder="1" applyAlignment="1">
      <alignment horizontal="center"/>
    </xf>
    <xf numFmtId="4" fontId="15" fillId="15" borderId="18" xfId="49" applyNumberFormat="1" applyFont="1" applyFill="1" applyBorder="1" applyAlignment="1">
      <alignment horizontal="center"/>
    </xf>
    <xf numFmtId="3" fontId="15" fillId="15" borderId="18" xfId="0" applyNumberFormat="1" applyFont="1" applyFill="1" applyBorder="1" applyAlignment="1">
      <alignment horizontal="center"/>
    </xf>
    <xf numFmtId="4" fontId="16" fillId="15" borderId="18" xfId="0" applyNumberFormat="1" applyFont="1" applyFill="1" applyBorder="1" applyAlignment="1">
      <alignment horizontal="center"/>
    </xf>
    <xf numFmtId="3" fontId="15" fillId="15" borderId="55" xfId="0" applyNumberFormat="1" applyFont="1" applyFill="1" applyBorder="1" applyAlignment="1">
      <alignment horizontal="center"/>
    </xf>
    <xf numFmtId="4" fontId="16" fillId="15" borderId="19" xfId="0" applyNumberFormat="1" applyFont="1" applyFill="1" applyBorder="1" applyAlignment="1">
      <alignment horizontal="center"/>
    </xf>
    <xf numFmtId="3" fontId="15" fillId="16" borderId="1" xfId="49" applyNumberFormat="1" applyFont="1" applyFill="1" applyBorder="1" applyAlignment="1">
      <alignment horizontal="center"/>
    </xf>
    <xf numFmtId="165" fontId="15" fillId="16" borderId="14" xfId="49" applyNumberFormat="1" applyFont="1" applyFill="1" applyBorder="1" applyAlignment="1">
      <alignment horizontal="center"/>
    </xf>
    <xf numFmtId="2" fontId="15" fillId="16" borderId="14" xfId="49" applyNumberFormat="1" applyFont="1" applyFill="1" applyBorder="1" applyAlignment="1">
      <alignment horizontal="center"/>
    </xf>
    <xf numFmtId="2" fontId="15" fillId="16" borderId="0" xfId="49" applyNumberFormat="1" applyFont="1" applyFill="1" applyBorder="1" applyAlignment="1">
      <alignment horizontal="center"/>
    </xf>
    <xf numFmtId="3" fontId="15" fillId="15" borderId="55" xfId="49" applyNumberFormat="1" applyFont="1" applyFill="1" applyBorder="1" applyAlignment="1">
      <alignment horizontal="center"/>
    </xf>
    <xf numFmtId="3" fontId="15" fillId="14" borderId="2" xfId="49" applyNumberFormat="1" applyFont="1" applyFill="1" applyBorder="1" applyAlignment="1">
      <alignment horizontal="center"/>
    </xf>
    <xf numFmtId="3" fontId="15" fillId="14" borderId="7" xfId="49" applyNumberFormat="1" applyFont="1" applyFill="1" applyBorder="1" applyAlignment="1">
      <alignment horizontal="center"/>
    </xf>
    <xf numFmtId="3" fontId="15" fillId="14" borderId="39" xfId="49" applyNumberFormat="1" applyFont="1" applyFill="1" applyBorder="1" applyAlignment="1">
      <alignment horizontal="center"/>
    </xf>
    <xf numFmtId="3" fontId="15" fillId="14" borderId="40" xfId="49" applyNumberFormat="1" applyFont="1" applyFill="1" applyBorder="1" applyAlignment="1">
      <alignment horizontal="center"/>
    </xf>
    <xf numFmtId="3" fontId="15" fillId="14" borderId="43" xfId="49" applyNumberFormat="1" applyFont="1" applyFill="1" applyBorder="1" applyAlignment="1">
      <alignment horizontal="center"/>
    </xf>
    <xf numFmtId="3" fontId="15" fillId="14" borderId="20" xfId="49" applyNumberFormat="1" applyFont="1" applyFill="1" applyBorder="1" applyAlignment="1">
      <alignment horizontal="center"/>
    </xf>
    <xf numFmtId="3" fontId="16" fillId="14" borderId="20" xfId="49" applyNumberFormat="1" applyFont="1" applyFill="1" applyBorder="1" applyAlignment="1">
      <alignment horizontal="center"/>
    </xf>
    <xf numFmtId="3" fontId="15" fillId="14" borderId="68" xfId="49" applyNumberFormat="1" applyFont="1" applyFill="1" applyBorder="1" applyAlignment="1">
      <alignment horizontal="center"/>
    </xf>
    <xf numFmtId="3" fontId="16" fillId="14" borderId="42" xfId="49" applyNumberFormat="1" applyFont="1" applyFill="1" applyBorder="1" applyAlignment="1">
      <alignment horizontal="center"/>
    </xf>
    <xf numFmtId="3" fontId="32" fillId="0" borderId="0" xfId="0" applyNumberFormat="1" applyFont="1" applyAlignment="1">
      <alignment horizontal="center"/>
    </xf>
    <xf numFmtId="3" fontId="15" fillId="16" borderId="0" xfId="49" applyNumberFormat="1" applyFont="1" applyFill="1" applyBorder="1" applyAlignment="1">
      <alignment horizontal="center"/>
    </xf>
    <xf numFmtId="3" fontId="15" fillId="16" borderId="69" xfId="49" applyNumberFormat="1" applyFont="1" applyFill="1" applyBorder="1" applyAlignment="1">
      <alignment horizontal="center"/>
    </xf>
    <xf numFmtId="2" fontId="15" fillId="16" borderId="70" xfId="49" applyNumberFormat="1" applyFont="1" applyFill="1" applyBorder="1" applyAlignment="1">
      <alignment horizontal="center"/>
    </xf>
    <xf numFmtId="3" fontId="15" fillId="16" borderId="70" xfId="49" applyNumberFormat="1" applyFont="1" applyFill="1" applyBorder="1" applyAlignment="1">
      <alignment horizontal="center"/>
    </xf>
    <xf numFmtId="4" fontId="15" fillId="16" borderId="70" xfId="49" applyNumberFormat="1" applyFont="1" applyFill="1" applyBorder="1" applyAlignment="1">
      <alignment horizontal="center"/>
    </xf>
    <xf numFmtId="4" fontId="16" fillId="16" borderId="70" xfId="0" applyNumberFormat="1" applyFont="1" applyFill="1" applyBorder="1" applyAlignment="1">
      <alignment horizontal="center"/>
    </xf>
    <xf numFmtId="3" fontId="15" fillId="16" borderId="9" xfId="49" applyNumberFormat="1" applyFont="1" applyFill="1" applyBorder="1" applyAlignment="1">
      <alignment horizontal="center"/>
    </xf>
    <xf numFmtId="4" fontId="16" fillId="16" borderId="71" xfId="0" applyNumberFormat="1" applyFont="1" applyFill="1" applyBorder="1" applyAlignment="1">
      <alignment horizontal="center"/>
    </xf>
    <xf numFmtId="3" fontId="15" fillId="14" borderId="17" xfId="50" applyNumberFormat="1" applyFont="1" applyFill="1" applyBorder="1" applyAlignment="1">
      <alignment horizontal="center"/>
    </xf>
    <xf numFmtId="3" fontId="15" fillId="14" borderId="43" xfId="0" applyNumberFormat="1" applyFont="1" applyFill="1" applyBorder="1" applyAlignment="1">
      <alignment horizontal="center"/>
    </xf>
    <xf numFmtId="3" fontId="16" fillId="14" borderId="44" xfId="50" applyNumberFormat="1" applyFont="1" applyFill="1" applyBorder="1" applyAlignment="1">
      <alignment horizontal="center" vertical="center" wrapText="1"/>
    </xf>
    <xf numFmtId="3" fontId="16" fillId="14" borderId="16" xfId="50" applyNumberFormat="1" applyFont="1" applyFill="1" applyBorder="1" applyAlignment="1">
      <alignment horizontal="center" vertical="center" wrapText="1"/>
    </xf>
    <xf numFmtId="3" fontId="16" fillId="14" borderId="32" xfId="50" applyNumberFormat="1" applyFont="1" applyFill="1" applyBorder="1" applyAlignment="1">
      <alignment horizontal="center" vertical="center" wrapText="1"/>
    </xf>
    <xf numFmtId="3" fontId="15" fillId="14" borderId="29" xfId="0" applyNumberFormat="1" applyFont="1" applyFill="1" applyBorder="1" applyAlignment="1">
      <alignment horizontal="center"/>
    </xf>
    <xf numFmtId="3" fontId="15" fillId="14" borderId="15" xfId="0" applyNumberFormat="1" applyFont="1" applyFill="1" applyBorder="1" applyAlignment="1">
      <alignment horizontal="center"/>
    </xf>
    <xf numFmtId="3" fontId="19" fillId="15" borderId="6" xfId="0" applyNumberFormat="1" applyFont="1" applyFill="1" applyBorder="1" applyAlignment="1">
      <alignment horizontal="center"/>
    </xf>
    <xf numFmtId="3" fontId="29" fillId="8" borderId="18" xfId="0" applyNumberFormat="1" applyFont="1" applyFill="1" applyBorder="1" applyAlignment="1">
      <alignment horizontal="right" vertical="center"/>
    </xf>
    <xf numFmtId="3" fontId="1" fillId="8" borderId="18" xfId="33" applyNumberFormat="1" applyFont="1" applyFill="1" applyBorder="1" applyAlignment="1">
      <alignment horizontal="right" vertical="center"/>
    </xf>
    <xf numFmtId="3" fontId="15" fillId="14" borderId="30" xfId="0" applyNumberFormat="1" applyFont="1" applyFill="1" applyBorder="1" applyAlignment="1">
      <alignment horizontal="center"/>
    </xf>
    <xf numFmtId="3" fontId="15" fillId="14" borderId="47" xfId="0" applyNumberFormat="1" applyFont="1" applyFill="1" applyBorder="1" applyAlignment="1">
      <alignment horizontal="center"/>
    </xf>
    <xf numFmtId="3" fontId="15" fillId="14" borderId="31" xfId="0" applyNumberFormat="1" applyFont="1" applyFill="1" applyBorder="1" applyAlignment="1">
      <alignment horizontal="center"/>
    </xf>
    <xf numFmtId="3" fontId="19" fillId="15" borderId="7" xfId="0" applyNumberFormat="1" applyFont="1" applyFill="1" applyBorder="1" applyAlignment="1">
      <alignment horizontal="center"/>
    </xf>
    <xf numFmtId="3" fontId="19" fillId="15" borderId="49" xfId="0" applyNumberFormat="1" applyFont="1" applyFill="1" applyBorder="1" applyAlignment="1">
      <alignment horizontal="center"/>
    </xf>
    <xf numFmtId="165" fontId="29" fillId="15" borderId="49" xfId="0" applyNumberFormat="1" applyFont="1" applyFill="1" applyBorder="1" applyAlignment="1">
      <alignment horizontal="center"/>
    </xf>
    <xf numFmtId="165" fontId="19" fillId="15" borderId="39" xfId="0" applyNumberFormat="1" applyFont="1" applyFill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5" fillId="14" borderId="16" xfId="0" applyNumberFormat="1" applyFont="1" applyFill="1" applyBorder="1" applyAlignment="1"/>
    <xf numFmtId="3" fontId="19" fillId="14" borderId="2" xfId="0" applyNumberFormat="1" applyFont="1" applyFill="1" applyBorder="1" applyAlignment="1">
      <alignment horizontal="center"/>
    </xf>
    <xf numFmtId="3" fontId="19" fillId="16" borderId="5" xfId="0" applyNumberFormat="1" applyFont="1" applyFill="1" applyBorder="1" applyAlignment="1">
      <alignment horizontal="center"/>
    </xf>
    <xf numFmtId="3" fontId="19" fillId="16" borderId="1" xfId="0" applyNumberFormat="1" applyFont="1" applyFill="1" applyBorder="1" applyAlignment="1">
      <alignment horizontal="center"/>
    </xf>
    <xf numFmtId="3" fontId="19" fillId="14" borderId="6" xfId="0" applyNumberFormat="1" applyFont="1" applyFill="1" applyBorder="1" applyAlignment="1">
      <alignment horizontal="center"/>
    </xf>
    <xf numFmtId="3" fontId="19" fillId="14" borderId="15" xfId="0" applyNumberFormat="1" applyFont="1" applyFill="1" applyBorder="1" applyAlignment="1">
      <alignment horizontal="center"/>
    </xf>
    <xf numFmtId="3" fontId="19" fillId="14" borderId="16" xfId="0" applyNumberFormat="1" applyFont="1" applyFill="1" applyBorder="1" applyAlignment="1">
      <alignment horizontal="center"/>
    </xf>
    <xf numFmtId="3" fontId="19" fillId="14" borderId="32" xfId="0" applyNumberFormat="1" applyFont="1" applyFill="1" applyBorder="1" applyAlignment="1">
      <alignment horizontal="center"/>
    </xf>
    <xf numFmtId="3" fontId="19" fillId="14" borderId="46" xfId="0" applyNumberFormat="1" applyFont="1" applyFill="1" applyBorder="1" applyAlignment="1">
      <alignment horizontal="center"/>
    </xf>
    <xf numFmtId="3" fontId="15" fillId="14" borderId="72" xfId="0" applyNumberFormat="1" applyFont="1" applyFill="1" applyBorder="1" applyAlignment="1">
      <alignment horizontal="center"/>
    </xf>
    <xf numFmtId="3" fontId="15" fillId="14" borderId="44" xfId="0" applyNumberFormat="1" applyFont="1" applyFill="1" applyBorder="1" applyAlignment="1">
      <alignment horizontal="center"/>
    </xf>
    <xf numFmtId="3" fontId="15" fillId="14" borderId="73" xfId="0" applyNumberFormat="1" applyFont="1" applyFill="1" applyBorder="1" applyAlignment="1">
      <alignment horizontal="center"/>
    </xf>
    <xf numFmtId="3" fontId="15" fillId="14" borderId="74" xfId="0" applyNumberFormat="1" applyFont="1" applyFill="1" applyBorder="1" applyAlignment="1">
      <alignment horizontal="center"/>
    </xf>
    <xf numFmtId="3" fontId="15" fillId="16" borderId="75" xfId="0" applyNumberFormat="1" applyFont="1" applyFill="1" applyBorder="1" applyAlignment="1">
      <alignment horizontal="center"/>
    </xf>
    <xf numFmtId="3" fontId="15" fillId="16" borderId="17" xfId="0" applyNumberFormat="1" applyFont="1" applyFill="1" applyBorder="1" applyAlignment="1">
      <alignment horizontal="center"/>
    </xf>
    <xf numFmtId="3" fontId="15" fillId="16" borderId="55" xfId="0" applyNumberFormat="1" applyFont="1" applyFill="1" applyBorder="1" applyAlignment="1">
      <alignment horizontal="center"/>
    </xf>
    <xf numFmtId="3" fontId="15" fillId="16" borderId="48" xfId="0" applyNumberFormat="1" applyFont="1" applyFill="1" applyBorder="1" applyAlignment="1">
      <alignment horizontal="center"/>
    </xf>
    <xf numFmtId="165" fontId="15" fillId="16" borderId="19" xfId="0" applyNumberFormat="1" applyFont="1" applyFill="1" applyBorder="1" applyAlignment="1">
      <alignment horizontal="center"/>
    </xf>
    <xf numFmtId="3" fontId="15" fillId="16" borderId="77" xfId="0" applyNumberFormat="1" applyFont="1" applyFill="1" applyBorder="1" applyAlignment="1">
      <alignment horizontal="center"/>
    </xf>
    <xf numFmtId="3" fontId="14" fillId="0" borderId="77" xfId="0" applyNumberFormat="1" applyFont="1" applyBorder="1" applyAlignment="1">
      <alignment horizontal="center"/>
    </xf>
    <xf numFmtId="3" fontId="14" fillId="0" borderId="48" xfId="0" applyNumberFormat="1" applyFont="1" applyBorder="1" applyAlignment="1">
      <alignment horizontal="center"/>
    </xf>
    <xf numFmtId="3" fontId="15" fillId="16" borderId="78" xfId="0" applyNumberFormat="1" applyFont="1" applyFill="1" applyBorder="1" applyAlignment="1">
      <alignment horizontal="center"/>
    </xf>
    <xf numFmtId="3" fontId="15" fillId="16" borderId="69" xfId="0" applyNumberFormat="1" applyFont="1" applyFill="1" applyBorder="1" applyAlignment="1">
      <alignment horizontal="center"/>
    </xf>
    <xf numFmtId="3" fontId="15" fillId="16" borderId="9" xfId="0" applyNumberFormat="1" applyFont="1" applyFill="1" applyBorder="1" applyAlignment="1">
      <alignment horizontal="center"/>
    </xf>
    <xf numFmtId="3" fontId="15" fillId="16" borderId="57" xfId="0" applyNumberFormat="1" applyFont="1" applyFill="1" applyBorder="1" applyAlignment="1">
      <alignment horizontal="center"/>
    </xf>
    <xf numFmtId="165" fontId="15" fillId="16" borderId="71" xfId="0" applyNumberFormat="1" applyFont="1" applyFill="1" applyBorder="1" applyAlignment="1">
      <alignment horizontal="center"/>
    </xf>
    <xf numFmtId="3" fontId="15" fillId="15" borderId="80" xfId="0" applyNumberFormat="1" applyFont="1" applyFill="1" applyBorder="1" applyAlignment="1">
      <alignment horizontal="center"/>
    </xf>
    <xf numFmtId="3" fontId="15" fillId="15" borderId="81" xfId="0" applyNumberFormat="1" applyFont="1" applyFill="1" applyBorder="1" applyAlignment="1">
      <alignment horizontal="center"/>
    </xf>
    <xf numFmtId="3" fontId="15" fillId="15" borderId="82" xfId="0" applyNumberFormat="1" applyFont="1" applyFill="1" applyBorder="1" applyAlignment="1">
      <alignment horizontal="center"/>
    </xf>
    <xf numFmtId="3" fontId="15" fillId="15" borderId="83" xfId="0" applyNumberFormat="1" applyFont="1" applyFill="1" applyBorder="1" applyAlignment="1">
      <alignment horizontal="center"/>
    </xf>
    <xf numFmtId="3" fontId="15" fillId="15" borderId="84" xfId="0" applyNumberFormat="1" applyFont="1" applyFill="1" applyBorder="1" applyAlignment="1">
      <alignment horizontal="center"/>
    </xf>
    <xf numFmtId="3" fontId="15" fillId="15" borderId="85" xfId="0" applyNumberFormat="1" applyFont="1" applyFill="1" applyBorder="1" applyAlignment="1">
      <alignment horizontal="center"/>
    </xf>
    <xf numFmtId="3" fontId="15" fillId="15" borderId="86" xfId="0" applyNumberFormat="1" applyFont="1" applyFill="1" applyBorder="1" applyAlignment="1">
      <alignment horizontal="center"/>
    </xf>
    <xf numFmtId="3" fontId="15" fillId="15" borderId="80" xfId="0" applyNumberFormat="1" applyFont="1" applyFill="1" applyBorder="1" applyAlignment="1">
      <alignment horizontal="center" vertical="center"/>
    </xf>
    <xf numFmtId="3" fontId="15" fillId="14" borderId="92" xfId="0" applyNumberFormat="1" applyFont="1" applyFill="1" applyBorder="1" applyAlignment="1">
      <alignment horizontal="center"/>
    </xf>
    <xf numFmtId="3" fontId="15" fillId="14" borderId="93" xfId="0" applyNumberFormat="1" applyFont="1" applyFill="1" applyBorder="1" applyAlignment="1">
      <alignment horizontal="center"/>
    </xf>
    <xf numFmtId="3" fontId="15" fillId="14" borderId="56" xfId="0" applyNumberFormat="1" applyFont="1" applyFill="1" applyBorder="1" applyAlignment="1">
      <alignment horizontal="center"/>
    </xf>
    <xf numFmtId="3" fontId="15" fillId="14" borderId="10" xfId="0" applyNumberFormat="1" applyFont="1" applyFill="1" applyBorder="1" applyAlignment="1">
      <alignment horizontal="center"/>
    </xf>
    <xf numFmtId="3" fontId="15" fillId="14" borderId="4" xfId="0" applyNumberFormat="1" applyFont="1" applyFill="1" applyBorder="1" applyAlignment="1">
      <alignment horizontal="center"/>
    </xf>
    <xf numFmtId="3" fontId="15" fillId="14" borderId="58" xfId="0" applyNumberFormat="1" applyFont="1" applyFill="1" applyBorder="1" applyAlignment="1">
      <alignment horizontal="center"/>
    </xf>
    <xf numFmtId="3" fontId="15" fillId="16" borderId="95" xfId="0" applyNumberFormat="1" applyFont="1" applyFill="1" applyBorder="1" applyAlignment="1">
      <alignment horizontal="center"/>
    </xf>
    <xf numFmtId="3" fontId="15" fillId="16" borderId="8" xfId="0" applyNumberFormat="1" applyFont="1" applyFill="1" applyBorder="1" applyAlignment="1">
      <alignment horizontal="center"/>
    </xf>
    <xf numFmtId="3" fontId="15" fillId="16" borderId="76" xfId="0" applyNumberFormat="1" applyFont="1" applyFill="1" applyBorder="1" applyAlignment="1">
      <alignment horizontal="center"/>
    </xf>
    <xf numFmtId="3" fontId="14" fillId="0" borderId="95" xfId="0" applyNumberFormat="1" applyFont="1" applyBorder="1" applyAlignment="1">
      <alignment horizontal="center"/>
    </xf>
    <xf numFmtId="3" fontId="14" fillId="0" borderId="8" xfId="0" applyNumberFormat="1" applyFont="1" applyBorder="1" applyAlignment="1">
      <alignment horizontal="center"/>
    </xf>
    <xf numFmtId="3" fontId="14" fillId="0" borderId="76" xfId="0" applyNumberFormat="1" applyFont="1" applyBorder="1" applyAlignment="1">
      <alignment horizontal="center"/>
    </xf>
    <xf numFmtId="3" fontId="15" fillId="16" borderId="96" xfId="0" applyNumberFormat="1" applyFont="1" applyFill="1" applyBorder="1" applyAlignment="1">
      <alignment horizontal="center"/>
    </xf>
    <xf numFmtId="3" fontId="15" fillId="16" borderId="79" xfId="0" applyNumberFormat="1" applyFont="1" applyFill="1" applyBorder="1" applyAlignment="1">
      <alignment horizontal="center"/>
    </xf>
    <xf numFmtId="3" fontId="15" fillId="16" borderId="3" xfId="0" applyNumberFormat="1" applyFont="1" applyFill="1" applyBorder="1" applyAlignment="1">
      <alignment horizontal="center"/>
    </xf>
    <xf numFmtId="3" fontId="15" fillId="15" borderId="97" xfId="0" applyNumberFormat="1" applyFont="1" applyFill="1" applyBorder="1" applyAlignment="1">
      <alignment horizontal="center"/>
    </xf>
    <xf numFmtId="3" fontId="15" fillId="14" borderId="33" xfId="0" applyNumberFormat="1" applyFont="1" applyFill="1" applyBorder="1" applyAlignment="1">
      <alignment horizontal="center" vertical="center"/>
    </xf>
    <xf numFmtId="3" fontId="22" fillId="14" borderId="33" xfId="0" applyNumberFormat="1" applyFont="1" applyFill="1" applyBorder="1" applyAlignment="1">
      <alignment horizontal="center" vertical="center"/>
    </xf>
    <xf numFmtId="3" fontId="22" fillId="14" borderId="6" xfId="0" applyNumberFormat="1" applyFont="1" applyFill="1" applyBorder="1" applyAlignment="1">
      <alignment horizontal="center" vertical="center"/>
    </xf>
    <xf numFmtId="3" fontId="22" fillId="14" borderId="34" xfId="0" applyNumberFormat="1" applyFont="1" applyFill="1" applyBorder="1" applyAlignment="1">
      <alignment horizontal="center" vertical="center"/>
    </xf>
    <xf numFmtId="3" fontId="22" fillId="14" borderId="35" xfId="0" applyNumberFormat="1" applyFont="1" applyFill="1" applyBorder="1" applyAlignment="1">
      <alignment horizontal="center" vertical="center"/>
    </xf>
    <xf numFmtId="3" fontId="15" fillId="14" borderId="104" xfId="0" applyNumberFormat="1" applyFont="1" applyFill="1" applyBorder="1" applyAlignment="1">
      <alignment horizontal="center" vertical="center"/>
    </xf>
    <xf numFmtId="3" fontId="15" fillId="14" borderId="105" xfId="0" applyNumberFormat="1" applyFont="1" applyFill="1" applyBorder="1" applyAlignment="1">
      <alignment horizontal="center" vertical="center"/>
    </xf>
    <xf numFmtId="3" fontId="15" fillId="14" borderId="29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vertical="center" wrapText="1"/>
    </xf>
    <xf numFmtId="3" fontId="14" fillId="0" borderId="0" xfId="0" applyNumberFormat="1" applyFont="1" applyAlignment="1">
      <alignment horizontal="center" vertical="center"/>
    </xf>
    <xf numFmtId="3" fontId="16" fillId="14" borderId="16" xfId="0" applyNumberFormat="1" applyFont="1" applyFill="1" applyBorder="1" applyAlignment="1">
      <alignment horizontal="center" vertical="center" wrapText="1"/>
    </xf>
    <xf numFmtId="0" fontId="16" fillId="14" borderId="16" xfId="0" applyNumberFormat="1" applyFont="1" applyFill="1" applyBorder="1" applyAlignment="1">
      <alignment horizontal="center" vertical="center" wrapText="1"/>
    </xf>
    <xf numFmtId="166" fontId="16" fillId="14" borderId="32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3" fontId="15" fillId="15" borderId="106" xfId="0" applyNumberFormat="1" applyFont="1" applyFill="1" applyBorder="1" applyAlignment="1">
      <alignment horizontal="center"/>
    </xf>
    <xf numFmtId="166" fontId="15" fillId="15" borderId="86" xfId="0" applyNumberFormat="1" applyFont="1" applyFill="1" applyBorder="1" applyAlignment="1">
      <alignment horizontal="center"/>
    </xf>
    <xf numFmtId="3" fontId="16" fillId="14" borderId="107" xfId="0" applyNumberFormat="1" applyFont="1" applyFill="1" applyBorder="1" applyAlignment="1">
      <alignment horizontal="center" vertical="center"/>
    </xf>
    <xf numFmtId="3" fontId="14" fillId="14" borderId="108" xfId="0" applyNumberFormat="1" applyFont="1" applyFill="1" applyBorder="1" applyAlignment="1">
      <alignment horizontal="left"/>
    </xf>
    <xf numFmtId="3" fontId="14" fillId="14" borderId="109" xfId="0" applyNumberFormat="1" applyFont="1" applyFill="1" applyBorder="1" applyAlignment="1">
      <alignment horizontal="left"/>
    </xf>
    <xf numFmtId="3" fontId="14" fillId="14" borderId="110" xfId="0" applyNumberFormat="1" applyFont="1" applyFill="1" applyBorder="1" applyAlignment="1">
      <alignment horizontal="left"/>
    </xf>
    <xf numFmtId="3" fontId="1" fillId="0" borderId="13" xfId="93" applyNumberFormat="1" applyFont="1" applyFill="1" applyBorder="1" applyAlignment="1">
      <alignment horizontal="right" vertical="center" wrapText="1"/>
    </xf>
    <xf numFmtId="3" fontId="1" fillId="0" borderId="96" xfId="93" applyNumberFormat="1" applyFont="1" applyFill="1" applyBorder="1" applyAlignment="1">
      <alignment horizontal="right" vertical="center" wrapText="1"/>
    </xf>
    <xf numFmtId="166" fontId="15" fillId="0" borderId="111" xfId="0" applyNumberFormat="1" applyFont="1" applyFill="1" applyBorder="1" applyAlignment="1">
      <alignment horizontal="right" vertical="center"/>
    </xf>
    <xf numFmtId="3" fontId="1" fillId="16" borderId="1" xfId="93" applyNumberFormat="1" applyFont="1" applyFill="1" applyBorder="1" applyAlignment="1">
      <alignment horizontal="right" vertical="center" wrapText="1"/>
    </xf>
    <xf numFmtId="3" fontId="1" fillId="16" borderId="0" xfId="93" applyNumberFormat="1" applyFont="1" applyFill="1" applyBorder="1" applyAlignment="1">
      <alignment horizontal="right" vertical="center" wrapText="1"/>
    </xf>
    <xf numFmtId="166" fontId="15" fillId="16" borderId="112" xfId="0" applyNumberFormat="1" applyFont="1" applyFill="1" applyBorder="1" applyAlignment="1">
      <alignment horizontal="right" vertical="center"/>
    </xf>
    <xf numFmtId="3" fontId="1" fillId="0" borderId="1" xfId="93" applyNumberFormat="1" applyFont="1" applyFill="1" applyBorder="1" applyAlignment="1">
      <alignment horizontal="right" vertical="center" wrapText="1"/>
    </xf>
    <xf numFmtId="3" fontId="1" fillId="0" borderId="0" xfId="93" applyNumberFormat="1" applyFont="1" applyFill="1" applyBorder="1" applyAlignment="1">
      <alignment horizontal="right" vertical="center" wrapText="1"/>
    </xf>
    <xf numFmtId="166" fontId="15" fillId="0" borderId="112" xfId="0" applyNumberFormat="1" applyFont="1" applyFill="1" applyBorder="1" applyAlignment="1">
      <alignment horizontal="right" vertical="center"/>
    </xf>
    <xf numFmtId="3" fontId="26" fillId="0" borderId="1" xfId="92" applyNumberFormat="1" applyFont="1" applyFill="1" applyBorder="1" applyAlignment="1">
      <alignment horizontal="right" vertical="center" wrapText="1"/>
    </xf>
    <xf numFmtId="3" fontId="26" fillId="16" borderId="0" xfId="91" applyNumberFormat="1" applyFont="1" applyFill="1" applyBorder="1" applyAlignment="1">
      <alignment horizontal="right" vertical="center" wrapText="1"/>
    </xf>
    <xf numFmtId="3" fontId="26" fillId="16" borderId="1" xfId="92" applyNumberFormat="1" applyFont="1" applyFill="1" applyBorder="1" applyAlignment="1">
      <alignment horizontal="right" vertical="center" wrapText="1"/>
    </xf>
    <xf numFmtId="3" fontId="14" fillId="16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3" fontId="1" fillId="0" borderId="113" xfId="93" applyNumberFormat="1" applyFont="1" applyFill="1" applyBorder="1" applyAlignment="1">
      <alignment horizontal="right" vertical="center" wrapText="1"/>
    </xf>
    <xf numFmtId="3" fontId="1" fillId="0" borderId="38" xfId="93" applyNumberFormat="1" applyFont="1" applyFill="1" applyBorder="1" applyAlignment="1">
      <alignment horizontal="right" vertical="center" wrapText="1"/>
    </xf>
    <xf numFmtId="166" fontId="15" fillId="0" borderId="114" xfId="0" applyNumberFormat="1" applyFont="1" applyFill="1" applyBorder="1" applyAlignment="1">
      <alignment horizontal="right" vertical="center"/>
    </xf>
    <xf numFmtId="3" fontId="19" fillId="17" borderId="15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3" fontId="15" fillId="0" borderId="0" xfId="0" applyNumberFormat="1" applyFont="1" applyAlignment="1">
      <alignment horizontal="center"/>
    </xf>
    <xf numFmtId="3" fontId="16" fillId="3" borderId="117" xfId="0" applyNumberFormat="1" applyFont="1" applyFill="1" applyBorder="1" applyAlignment="1">
      <alignment horizontal="center"/>
    </xf>
    <xf numFmtId="3" fontId="16" fillId="3" borderId="49" xfId="0" applyNumberFormat="1" applyFont="1" applyFill="1" applyBorder="1" applyAlignment="1">
      <alignment horizontal="center"/>
    </xf>
    <xf numFmtId="3" fontId="22" fillId="3" borderId="39" xfId="0" applyNumberFormat="1" applyFont="1" applyFill="1" applyBorder="1" applyAlignment="1">
      <alignment horizontal="center"/>
    </xf>
    <xf numFmtId="3" fontId="16" fillId="3" borderId="7" xfId="0" applyNumberFormat="1" applyFont="1" applyFill="1" applyBorder="1" applyAlignment="1">
      <alignment horizontal="center"/>
    </xf>
    <xf numFmtId="3" fontId="22" fillId="3" borderId="49" xfId="0" applyNumberFormat="1" applyFont="1" applyFill="1" applyBorder="1" applyAlignment="1">
      <alignment horizontal="center"/>
    </xf>
    <xf numFmtId="3" fontId="16" fillId="3" borderId="118" xfId="0" applyNumberFormat="1" applyFont="1" applyFill="1" applyBorder="1" applyAlignment="1">
      <alignment horizontal="center"/>
    </xf>
    <xf numFmtId="3" fontId="22" fillId="3" borderId="119" xfId="0" applyNumberFormat="1" applyFont="1" applyFill="1" applyBorder="1" applyAlignment="1">
      <alignment horizontal="center"/>
    </xf>
    <xf numFmtId="3" fontId="23" fillId="18" borderId="98" xfId="0" applyNumberFormat="1" applyFont="1" applyFill="1" applyBorder="1" applyAlignment="1">
      <alignment horizontal="right" vertical="center"/>
    </xf>
    <xf numFmtId="3" fontId="24" fillId="0" borderId="121" xfId="96" applyNumberFormat="1" applyFont="1" applyFill="1" applyBorder="1" applyAlignment="1">
      <alignment horizontal="right" vertical="center" wrapText="1"/>
    </xf>
    <xf numFmtId="3" fontId="22" fillId="16" borderId="65" xfId="0" applyNumberFormat="1" applyFont="1" applyFill="1" applyBorder="1" applyAlignment="1">
      <alignment horizontal="right" vertical="center"/>
    </xf>
    <xf numFmtId="3" fontId="24" fillId="0" borderId="99" xfId="96" applyNumberFormat="1" applyFont="1" applyFill="1" applyBorder="1" applyAlignment="1">
      <alignment horizontal="right" vertical="center" wrapText="1"/>
    </xf>
    <xf numFmtId="3" fontId="22" fillId="16" borderId="99" xfId="0" applyNumberFormat="1" applyFont="1" applyFill="1" applyBorder="1" applyAlignment="1">
      <alignment horizontal="right" vertical="center"/>
    </xf>
    <xf numFmtId="3" fontId="23" fillId="18" borderId="99" xfId="0" applyNumberFormat="1" applyFont="1" applyFill="1" applyBorder="1" applyAlignment="1">
      <alignment horizontal="right" vertical="center"/>
    </xf>
    <xf numFmtId="3" fontId="22" fillId="16" borderId="100" xfId="0" applyNumberFormat="1" applyFont="1" applyFill="1" applyBorder="1" applyAlignment="1">
      <alignment horizontal="right" vertical="center"/>
    </xf>
    <xf numFmtId="3" fontId="22" fillId="16" borderId="122" xfId="0" applyNumberFormat="1" applyFont="1" applyFill="1" applyBorder="1" applyAlignment="1">
      <alignment horizontal="right" vertical="center"/>
    </xf>
    <xf numFmtId="3" fontId="23" fillId="18" borderId="101" xfId="0" applyNumberFormat="1" applyFont="1" applyFill="1" applyBorder="1" applyAlignment="1">
      <alignment horizontal="right" vertical="center"/>
    </xf>
    <xf numFmtId="3" fontId="24" fillId="18" borderId="123" xfId="96" applyNumberFormat="1" applyFont="1" applyFill="1" applyBorder="1" applyAlignment="1">
      <alignment horizontal="right" vertical="center" wrapText="1"/>
    </xf>
    <xf numFmtId="3" fontId="25" fillId="16" borderId="66" xfId="96" applyNumberFormat="1" applyFont="1" applyFill="1" applyBorder="1" applyAlignment="1">
      <alignment horizontal="right" vertical="center" wrapText="1"/>
    </xf>
    <xf numFmtId="3" fontId="24" fillId="18" borderId="102" xfId="96" applyNumberFormat="1" applyFont="1" applyFill="1" applyBorder="1" applyAlignment="1">
      <alignment horizontal="right" vertical="center" wrapText="1"/>
    </xf>
    <xf numFmtId="3" fontId="25" fillId="16" borderId="102" xfId="96" applyNumberFormat="1" applyFont="1" applyFill="1" applyBorder="1" applyAlignment="1">
      <alignment horizontal="right" vertical="center" wrapText="1"/>
    </xf>
    <xf numFmtId="3" fontId="23" fillId="18" borderId="102" xfId="0" applyNumberFormat="1" applyFont="1" applyFill="1" applyBorder="1" applyAlignment="1">
      <alignment horizontal="right" vertical="center"/>
    </xf>
    <xf numFmtId="3" fontId="25" fillId="16" borderId="103" xfId="96" applyNumberFormat="1" applyFont="1" applyFill="1" applyBorder="1" applyAlignment="1">
      <alignment horizontal="right" vertical="center" wrapText="1"/>
    </xf>
    <xf numFmtId="3" fontId="25" fillId="16" borderId="124" xfId="96" applyNumberFormat="1" applyFont="1" applyFill="1" applyBorder="1" applyAlignment="1">
      <alignment horizontal="right" vertical="center" wrapText="1"/>
    </xf>
    <xf numFmtId="3" fontId="23" fillId="18" borderId="125" xfId="0" applyNumberFormat="1" applyFont="1" applyFill="1" applyBorder="1" applyAlignment="1">
      <alignment horizontal="right" vertical="center"/>
    </xf>
    <xf numFmtId="3" fontId="24" fillId="18" borderId="126" xfId="96" applyNumberFormat="1" applyFont="1" applyFill="1" applyBorder="1" applyAlignment="1">
      <alignment horizontal="right" vertical="center" wrapText="1"/>
    </xf>
    <xf numFmtId="3" fontId="25" fillId="16" borderId="67" xfId="96" applyNumberFormat="1" applyFont="1" applyFill="1" applyBorder="1" applyAlignment="1">
      <alignment horizontal="right" vertical="center" wrapText="1"/>
    </xf>
    <xf numFmtId="3" fontId="24" fillId="18" borderId="127" xfId="96" applyNumberFormat="1" applyFont="1" applyFill="1" applyBorder="1" applyAlignment="1">
      <alignment horizontal="right" vertical="center" wrapText="1"/>
    </xf>
    <xf numFmtId="3" fontId="25" fillId="16" borderId="127" xfId="96" applyNumberFormat="1" applyFont="1" applyFill="1" applyBorder="1" applyAlignment="1">
      <alignment horizontal="right" vertical="center" wrapText="1"/>
    </xf>
    <xf numFmtId="3" fontId="23" fillId="18" borderId="127" xfId="0" applyNumberFormat="1" applyFont="1" applyFill="1" applyBorder="1" applyAlignment="1">
      <alignment horizontal="right" vertical="center"/>
    </xf>
    <xf numFmtId="3" fontId="25" fillId="16" borderId="128" xfId="96" applyNumberFormat="1" applyFont="1" applyFill="1" applyBorder="1" applyAlignment="1">
      <alignment horizontal="right" vertical="center" wrapText="1"/>
    </xf>
    <xf numFmtId="3" fontId="25" fillId="16" borderId="129" xfId="96" applyNumberFormat="1" applyFont="1" applyFill="1" applyBorder="1" applyAlignment="1">
      <alignment horizontal="right" vertical="center" wrapText="1"/>
    </xf>
    <xf numFmtId="3" fontId="15" fillId="14" borderId="6" xfId="0" applyNumberFormat="1" applyFont="1" applyFill="1" applyBorder="1" applyAlignment="1">
      <alignment horizontal="center" vertical="center"/>
    </xf>
    <xf numFmtId="3" fontId="15" fillId="14" borderId="22" xfId="0" applyNumberFormat="1" applyFont="1" applyFill="1" applyBorder="1" applyAlignment="1">
      <alignment horizontal="center" vertical="center"/>
    </xf>
    <xf numFmtId="3" fontId="16" fillId="16" borderId="49" xfId="0" applyNumberFormat="1" applyFont="1" applyFill="1" applyBorder="1" applyAlignment="1">
      <alignment horizontal="center"/>
    </xf>
    <xf numFmtId="3" fontId="22" fillId="16" borderId="49" xfId="0" applyNumberFormat="1" applyFont="1" applyFill="1" applyBorder="1" applyAlignment="1">
      <alignment horizontal="center"/>
    </xf>
    <xf numFmtId="3" fontId="22" fillId="16" borderId="39" xfId="0" applyNumberFormat="1" applyFont="1" applyFill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right"/>
    </xf>
    <xf numFmtId="3" fontId="33" fillId="0" borderId="0" xfId="0" applyNumberFormat="1" applyFont="1" applyAlignment="1">
      <alignment horizontal="center"/>
    </xf>
    <xf numFmtId="3" fontId="14" fillId="14" borderId="0" xfId="0" applyNumberFormat="1" applyFont="1" applyFill="1" applyAlignment="1">
      <alignment horizontal="left"/>
    </xf>
    <xf numFmtId="3" fontId="23" fillId="0" borderId="99" xfId="0" applyNumberFormat="1" applyFont="1" applyFill="1" applyBorder="1" applyAlignment="1">
      <alignment horizontal="right" vertical="center"/>
    </xf>
    <xf numFmtId="3" fontId="23" fillId="0" borderId="60" xfId="0" applyNumberFormat="1" applyFont="1" applyFill="1" applyBorder="1" applyAlignment="1">
      <alignment horizontal="right" vertical="center"/>
    </xf>
    <xf numFmtId="3" fontId="23" fillId="0" borderId="60" xfId="0" applyNumberFormat="1" applyFont="1" applyBorder="1" applyAlignment="1">
      <alignment horizontal="right" vertical="center"/>
    </xf>
    <xf numFmtId="3" fontId="22" fillId="15" borderId="53" xfId="0" applyNumberFormat="1" applyFont="1" applyFill="1" applyBorder="1" applyAlignment="1">
      <alignment horizontal="right" vertical="center"/>
    </xf>
    <xf numFmtId="3" fontId="22" fillId="16" borderId="66" xfId="0" applyNumberFormat="1" applyFont="1" applyFill="1" applyBorder="1" applyAlignment="1">
      <alignment horizontal="right" vertical="center"/>
    </xf>
    <xf numFmtId="3" fontId="22" fillId="15" borderId="54" xfId="0" applyNumberFormat="1" applyFont="1" applyFill="1" applyBorder="1" applyAlignment="1">
      <alignment horizontal="right" vertical="center"/>
    </xf>
    <xf numFmtId="3" fontId="23" fillId="0" borderId="62" xfId="0" applyNumberFormat="1" applyFont="1" applyBorder="1" applyAlignment="1">
      <alignment horizontal="right" vertical="center"/>
    </xf>
    <xf numFmtId="3" fontId="23" fillId="0" borderId="62" xfId="0" applyNumberFormat="1" applyFont="1" applyFill="1" applyBorder="1" applyAlignment="1">
      <alignment horizontal="right" vertical="center"/>
    </xf>
    <xf numFmtId="3" fontId="23" fillId="0" borderId="61" xfId="0" applyNumberFormat="1" applyFont="1" applyFill="1" applyBorder="1" applyAlignment="1">
      <alignment horizontal="right" vertical="center"/>
    </xf>
    <xf numFmtId="3" fontId="23" fillId="0" borderId="61" xfId="0" applyNumberFormat="1" applyFont="1" applyBorder="1" applyAlignment="1">
      <alignment horizontal="right" vertical="center"/>
    </xf>
    <xf numFmtId="3" fontId="24" fillId="0" borderId="62" xfId="94" applyNumberFormat="1" applyFont="1" applyFill="1" applyBorder="1" applyAlignment="1">
      <alignment horizontal="right" vertical="center" wrapText="1"/>
    </xf>
    <xf numFmtId="3" fontId="24" fillId="0" borderId="61" xfId="96" applyNumberFormat="1" applyFont="1" applyFill="1" applyBorder="1" applyAlignment="1">
      <alignment horizontal="right" vertical="center" wrapText="1"/>
    </xf>
    <xf numFmtId="3" fontId="24" fillId="0" borderId="62" xfId="96" applyNumberFormat="1" applyFont="1" applyFill="1" applyBorder="1" applyAlignment="1">
      <alignment horizontal="right" vertical="center" wrapText="1"/>
    </xf>
    <xf numFmtId="3" fontId="22" fillId="16" borderId="67" xfId="0" applyNumberFormat="1" applyFont="1" applyFill="1" applyBorder="1" applyAlignment="1">
      <alignment horizontal="right" vertical="center"/>
    </xf>
    <xf numFmtId="3" fontId="22" fillId="15" borderId="12" xfId="0" applyNumberFormat="1" applyFont="1" applyFill="1" applyBorder="1" applyAlignment="1">
      <alignment horizontal="right" vertical="center"/>
    </xf>
    <xf numFmtId="3" fontId="15" fillId="14" borderId="33" xfId="0" applyNumberFormat="1" applyFont="1" applyFill="1" applyBorder="1" applyAlignment="1">
      <alignment horizontal="right" vertical="center"/>
    </xf>
    <xf numFmtId="3" fontId="15" fillId="14" borderId="104" xfId="0" applyNumberFormat="1" applyFont="1" applyFill="1" applyBorder="1" applyAlignment="1">
      <alignment horizontal="right" vertical="center"/>
    </xf>
    <xf numFmtId="3" fontId="15" fillId="14" borderId="105" xfId="0" applyNumberFormat="1" applyFont="1" applyFill="1" applyBorder="1" applyAlignment="1">
      <alignment horizontal="right" vertical="center"/>
    </xf>
    <xf numFmtId="3" fontId="15" fillId="14" borderId="29" xfId="0" applyNumberFormat="1" applyFont="1" applyFill="1" applyBorder="1" applyAlignment="1">
      <alignment horizontal="right" vertical="center"/>
    </xf>
    <xf numFmtId="3" fontId="24" fillId="0" borderId="98" xfId="96" applyNumberFormat="1" applyFont="1" applyFill="1" applyBorder="1" applyAlignment="1">
      <alignment horizontal="right" vertical="center" wrapText="1"/>
    </xf>
    <xf numFmtId="3" fontId="24" fillId="0" borderId="100" xfId="96" applyNumberFormat="1" applyFont="1" applyFill="1" applyBorder="1" applyAlignment="1">
      <alignment horizontal="right" vertical="center" wrapText="1"/>
    </xf>
    <xf numFmtId="3" fontId="24" fillId="0" borderId="59" xfId="96" applyNumberFormat="1" applyFont="1" applyFill="1" applyBorder="1" applyAlignment="1">
      <alignment horizontal="right" vertical="center" wrapText="1"/>
    </xf>
    <xf numFmtId="3" fontId="23" fillId="0" borderId="59" xfId="0" applyNumberFormat="1" applyFont="1" applyFill="1" applyBorder="1" applyAlignment="1">
      <alignment horizontal="right" vertical="center"/>
    </xf>
    <xf numFmtId="3" fontId="25" fillId="18" borderId="101" xfId="96" applyNumberFormat="1" applyFont="1" applyFill="1" applyBorder="1" applyAlignment="1">
      <alignment horizontal="right" vertical="center" wrapText="1"/>
    </xf>
    <xf numFmtId="3" fontId="25" fillId="18" borderId="102" xfId="96" applyNumberFormat="1" applyFont="1" applyFill="1" applyBorder="1" applyAlignment="1">
      <alignment horizontal="right" vertical="center" wrapText="1"/>
    </xf>
    <xf numFmtId="3" fontId="25" fillId="18" borderId="103" xfId="96" applyNumberFormat="1" applyFont="1" applyFill="1" applyBorder="1" applyAlignment="1">
      <alignment horizontal="right" vertical="center" wrapText="1"/>
    </xf>
    <xf numFmtId="3" fontId="24" fillId="0" borderId="61" xfId="94" applyNumberFormat="1" applyFont="1" applyFill="1" applyBorder="1" applyAlignment="1">
      <alignment horizontal="right" vertical="center" wrapText="1"/>
    </xf>
    <xf numFmtId="3" fontId="24" fillId="0" borderId="61" xfId="95" applyNumberFormat="1" applyFont="1" applyFill="1" applyBorder="1" applyAlignment="1">
      <alignment horizontal="right" vertical="center" wrapText="1"/>
    </xf>
    <xf numFmtId="3" fontId="24" fillId="0" borderId="63" xfId="96" applyNumberFormat="1" applyFont="1" applyFill="1" applyBorder="1" applyAlignment="1">
      <alignment horizontal="right" vertical="center" wrapText="1"/>
    </xf>
    <xf numFmtId="3" fontId="24" fillId="0" borderId="64" xfId="96" applyNumberFormat="1" applyFont="1" applyFill="1" applyBorder="1" applyAlignment="1">
      <alignment horizontal="right" vertical="center" wrapText="1"/>
    </xf>
    <xf numFmtId="3" fontId="19" fillId="0" borderId="96" xfId="0" applyNumberFormat="1" applyFont="1" applyFill="1" applyBorder="1" applyAlignment="1">
      <alignment horizontal="right" vertical="center"/>
    </xf>
    <xf numFmtId="3" fontId="19" fillId="16" borderId="0" xfId="0" applyNumberFormat="1" applyFont="1" applyFill="1" applyBorder="1" applyAlignment="1">
      <alignment horizontal="right" vertical="center"/>
    </xf>
    <xf numFmtId="3" fontId="19" fillId="0" borderId="0" xfId="0" applyNumberFormat="1" applyFont="1" applyFill="1" applyBorder="1" applyAlignment="1">
      <alignment horizontal="right" vertical="center"/>
    </xf>
    <xf numFmtId="3" fontId="19" fillId="0" borderId="38" xfId="0" applyNumberFormat="1" applyFont="1" applyFill="1" applyBorder="1" applyAlignment="1">
      <alignment horizontal="right" vertical="center"/>
    </xf>
    <xf numFmtId="3" fontId="19" fillId="15" borderId="106" xfId="0" applyNumberFormat="1" applyFont="1" applyFill="1" applyBorder="1" applyAlignment="1">
      <alignment horizontal="center"/>
    </xf>
    <xf numFmtId="3" fontId="14" fillId="0" borderId="0" xfId="0" applyNumberFormat="1" applyFont="1" applyAlignment="1">
      <alignment horizontal="center"/>
    </xf>
    <xf numFmtId="3" fontId="17" fillId="0" borderId="0" xfId="0" applyNumberFormat="1" applyFont="1" applyBorder="1" applyAlignment="1"/>
    <xf numFmtId="3" fontId="22" fillId="0" borderId="0" xfId="0" applyNumberFormat="1" applyFont="1" applyFill="1" applyBorder="1" applyAlignment="1">
      <alignment horizontal="right"/>
    </xf>
    <xf numFmtId="3" fontId="15" fillId="14" borderId="33" xfId="0" applyNumberFormat="1" applyFont="1" applyFill="1" applyBorder="1" applyAlignment="1">
      <alignment horizontal="center"/>
    </xf>
    <xf numFmtId="0" fontId="30" fillId="16" borderId="1" xfId="99" applyFont="1" applyFill="1" applyBorder="1" applyAlignment="1">
      <alignment horizontal="center" vertical="center" wrapText="1"/>
    </xf>
    <xf numFmtId="3" fontId="14" fillId="16" borderId="21" xfId="0" applyNumberFormat="1" applyFont="1" applyFill="1" applyBorder="1" applyAlignment="1">
      <alignment horizontal="center" vertical="center"/>
    </xf>
    <xf numFmtId="166" fontId="14" fillId="16" borderId="14" xfId="0" applyNumberFormat="1" applyFont="1" applyFill="1" applyBorder="1" applyAlignment="1">
      <alignment horizontal="center" vertical="center"/>
    </xf>
    <xf numFmtId="0" fontId="30" fillId="19" borderId="2" xfId="99" applyFont="1" applyFill="1" applyBorder="1" applyAlignment="1">
      <alignment horizontal="center" vertical="center" wrapText="1"/>
    </xf>
    <xf numFmtId="3" fontId="15" fillId="15" borderId="12" xfId="0" applyNumberFormat="1" applyFont="1" applyFill="1" applyBorder="1" applyAlignment="1">
      <alignment horizontal="center" vertical="center"/>
    </xf>
    <xf numFmtId="1" fontId="15" fillId="15" borderId="37" xfId="0" applyNumberFormat="1" applyFont="1" applyFill="1" applyBorder="1" applyAlignment="1">
      <alignment horizontal="center" vertical="center"/>
    </xf>
    <xf numFmtId="3" fontId="15" fillId="15" borderId="57" xfId="0" applyNumberFormat="1" applyFont="1" applyFill="1" applyBorder="1" applyAlignment="1">
      <alignment horizontal="center" shrinkToFit="1"/>
    </xf>
    <xf numFmtId="3" fontId="15" fillId="15" borderId="70" xfId="0" applyNumberFormat="1" applyFont="1" applyFill="1" applyBorder="1" applyAlignment="1">
      <alignment horizontal="center" shrinkToFit="1"/>
    </xf>
    <xf numFmtId="3" fontId="15" fillId="17" borderId="79" xfId="0" applyNumberFormat="1" applyFont="1" applyFill="1" applyBorder="1" applyAlignment="1">
      <alignment horizontal="center" shrinkToFit="1"/>
    </xf>
    <xf numFmtId="3" fontId="15" fillId="15" borderId="48" xfId="0" applyNumberFormat="1" applyFont="1" applyFill="1" applyBorder="1" applyAlignment="1">
      <alignment horizontal="right" shrinkToFit="1"/>
    </xf>
    <xf numFmtId="3" fontId="15" fillId="15" borderId="18" xfId="0" applyNumberFormat="1" applyFont="1" applyFill="1" applyBorder="1" applyAlignment="1">
      <alignment horizontal="right" shrinkToFit="1"/>
    </xf>
    <xf numFmtId="3" fontId="15" fillId="14" borderId="8" xfId="0" applyNumberFormat="1" applyFont="1" applyFill="1" applyBorder="1" applyAlignment="1">
      <alignment horizontal="right" shrinkToFit="1"/>
    </xf>
    <xf numFmtId="3" fontId="14" fillId="0" borderId="48" xfId="0" applyNumberFormat="1" applyFont="1" applyFill="1" applyBorder="1" applyAlignment="1">
      <alignment horizontal="right" shrinkToFit="1"/>
    </xf>
    <xf numFmtId="3" fontId="14" fillId="0" borderId="18" xfId="0" applyNumberFormat="1" applyFont="1" applyFill="1" applyBorder="1" applyAlignment="1">
      <alignment horizontal="right" shrinkToFit="1"/>
    </xf>
    <xf numFmtId="3" fontId="14" fillId="16" borderId="8" xfId="0" applyNumberFormat="1" applyFont="1" applyFill="1" applyBorder="1" applyAlignment="1">
      <alignment horizontal="right" shrinkToFit="1"/>
    </xf>
    <xf numFmtId="3" fontId="14" fillId="0" borderId="18" xfId="0" applyNumberFormat="1" applyFont="1" applyBorder="1" applyAlignment="1">
      <alignment horizontal="right" shrinkToFit="1"/>
    </xf>
    <xf numFmtId="3" fontId="15" fillId="14" borderId="18" xfId="0" applyNumberFormat="1" applyFont="1" applyFill="1" applyBorder="1" applyAlignment="1">
      <alignment horizontal="right" shrinkToFit="1"/>
    </xf>
    <xf numFmtId="3" fontId="14" fillId="0" borderId="70" xfId="0" applyNumberFormat="1" applyFont="1" applyFill="1" applyBorder="1" applyAlignment="1">
      <alignment horizontal="right" shrinkToFit="1"/>
    </xf>
    <xf numFmtId="3" fontId="15" fillId="15" borderId="57" xfId="0" applyNumberFormat="1" applyFont="1" applyFill="1" applyBorder="1" applyAlignment="1">
      <alignment horizontal="right" shrinkToFit="1"/>
    </xf>
    <xf numFmtId="3" fontId="15" fillId="15" borderId="70" xfId="0" applyNumberFormat="1" applyFont="1" applyFill="1" applyBorder="1" applyAlignment="1">
      <alignment horizontal="right" shrinkToFit="1"/>
    </xf>
    <xf numFmtId="3" fontId="15" fillId="14" borderId="79" xfId="0" applyNumberFormat="1" applyFont="1" applyFill="1" applyBorder="1" applyAlignment="1">
      <alignment horizontal="right" shrinkToFit="1"/>
    </xf>
    <xf numFmtId="3" fontId="19" fillId="16" borderId="130" xfId="0" applyNumberFormat="1" applyFont="1" applyFill="1" applyBorder="1" applyAlignment="1">
      <alignment horizontal="center"/>
    </xf>
    <xf numFmtId="3" fontId="19" fillId="16" borderId="50" xfId="0" applyNumberFormat="1" applyFont="1" applyFill="1" applyBorder="1" applyAlignment="1">
      <alignment horizontal="center"/>
    </xf>
    <xf numFmtId="3" fontId="19" fillId="16" borderId="131" xfId="0" applyNumberFormat="1" applyFont="1" applyFill="1" applyBorder="1" applyAlignment="1">
      <alignment horizontal="center"/>
    </xf>
    <xf numFmtId="3" fontId="15" fillId="16" borderId="116" xfId="0" applyNumberFormat="1" applyFont="1" applyFill="1" applyBorder="1" applyAlignment="1">
      <alignment horizontal="center" vertical="center"/>
    </xf>
    <xf numFmtId="3" fontId="15" fillId="16" borderId="132" xfId="0" applyNumberFormat="1" applyFont="1" applyFill="1" applyBorder="1" applyAlignment="1">
      <alignment horizontal="center" vertical="center"/>
    </xf>
    <xf numFmtId="3" fontId="14" fillId="0" borderId="132" xfId="0" applyNumberFormat="1" applyFont="1" applyBorder="1" applyAlignment="1">
      <alignment horizontal="center" vertical="center"/>
    </xf>
    <xf numFmtId="3" fontId="15" fillId="16" borderId="133" xfId="0" applyNumberFormat="1" applyFont="1" applyFill="1" applyBorder="1" applyAlignment="1">
      <alignment horizontal="center" vertical="center"/>
    </xf>
    <xf numFmtId="3" fontId="15" fillId="16" borderId="116" xfId="0" applyNumberFormat="1" applyFont="1" applyFill="1" applyBorder="1" applyAlignment="1">
      <alignment horizontal="center"/>
    </xf>
    <xf numFmtId="3" fontId="15" fillId="16" borderId="132" xfId="0" applyNumberFormat="1" applyFont="1" applyFill="1" applyBorder="1" applyAlignment="1">
      <alignment horizontal="center"/>
    </xf>
    <xf numFmtId="3" fontId="14" fillId="0" borderId="132" xfId="0" applyNumberFormat="1" applyFont="1" applyBorder="1" applyAlignment="1">
      <alignment horizontal="center"/>
    </xf>
    <xf numFmtId="3" fontId="15" fillId="16" borderId="133" xfId="0" applyNumberFormat="1" applyFont="1" applyFill="1" applyBorder="1" applyAlignment="1">
      <alignment horizontal="center"/>
    </xf>
    <xf numFmtId="3" fontId="15" fillId="16" borderId="17" xfId="0" applyNumberFormat="1" applyFont="1" applyFill="1" applyBorder="1" applyAlignment="1">
      <alignment horizontal="right" vertical="center"/>
    </xf>
    <xf numFmtId="165" fontId="15" fillId="16" borderId="8" xfId="0" applyNumberFormat="1" applyFont="1" applyFill="1" applyBorder="1" applyAlignment="1">
      <alignment horizontal="right" vertical="center"/>
    </xf>
    <xf numFmtId="3" fontId="15" fillId="16" borderId="55" xfId="0" applyNumberFormat="1" applyFont="1" applyFill="1" applyBorder="1" applyAlignment="1">
      <alignment horizontal="right" vertical="center"/>
    </xf>
    <xf numFmtId="165" fontId="15" fillId="16" borderId="76" xfId="0" applyNumberFormat="1" applyFont="1" applyFill="1" applyBorder="1" applyAlignment="1">
      <alignment horizontal="right" vertical="center"/>
    </xf>
    <xf numFmtId="3" fontId="15" fillId="16" borderId="48" xfId="0" applyNumberFormat="1" applyFont="1" applyFill="1" applyBorder="1" applyAlignment="1">
      <alignment horizontal="right" vertical="center"/>
    </xf>
    <xf numFmtId="165" fontId="15" fillId="16" borderId="19" xfId="0" applyNumberFormat="1" applyFont="1" applyFill="1" applyBorder="1" applyAlignment="1">
      <alignment horizontal="right" vertical="center"/>
    </xf>
    <xf numFmtId="3" fontId="14" fillId="0" borderId="17" xfId="0" applyNumberFormat="1" applyFont="1" applyBorder="1" applyAlignment="1">
      <alignment horizontal="right" vertical="center"/>
    </xf>
    <xf numFmtId="165" fontId="14" fillId="0" borderId="8" xfId="0" applyNumberFormat="1" applyFont="1" applyBorder="1" applyAlignment="1">
      <alignment horizontal="right" vertical="center"/>
    </xf>
    <xf numFmtId="3" fontId="14" fillId="0" borderId="55" xfId="0" applyNumberFormat="1" applyFont="1" applyBorder="1" applyAlignment="1">
      <alignment horizontal="right" vertical="center"/>
    </xf>
    <xf numFmtId="165" fontId="14" fillId="0" borderId="76" xfId="0" applyNumberFormat="1" applyFont="1" applyBorder="1" applyAlignment="1">
      <alignment horizontal="right" vertical="center"/>
    </xf>
    <xf numFmtId="3" fontId="14" fillId="0" borderId="48" xfId="0" applyNumberFormat="1" applyFont="1" applyBorder="1" applyAlignment="1">
      <alignment horizontal="right" vertical="center"/>
    </xf>
    <xf numFmtId="3" fontId="15" fillId="0" borderId="55" xfId="0" applyNumberFormat="1" applyFont="1" applyBorder="1" applyAlignment="1">
      <alignment horizontal="right" vertical="center"/>
    </xf>
    <xf numFmtId="165" fontId="15" fillId="0" borderId="19" xfId="0" applyNumberFormat="1" applyFont="1" applyBorder="1" applyAlignment="1">
      <alignment horizontal="right" vertical="center"/>
    </xf>
    <xf numFmtId="3" fontId="15" fillId="16" borderId="69" xfId="0" applyNumberFormat="1" applyFont="1" applyFill="1" applyBorder="1" applyAlignment="1">
      <alignment horizontal="right" vertical="center"/>
    </xf>
    <xf numFmtId="165" fontId="15" fillId="16" borderId="79" xfId="0" applyNumberFormat="1" applyFont="1" applyFill="1" applyBorder="1" applyAlignment="1">
      <alignment horizontal="right" vertical="center"/>
    </xf>
    <xf numFmtId="3" fontId="15" fillId="16" borderId="9" xfId="0" applyNumberFormat="1" applyFont="1" applyFill="1" applyBorder="1" applyAlignment="1">
      <alignment horizontal="right" vertical="center"/>
    </xf>
    <xf numFmtId="165" fontId="15" fillId="16" borderId="3" xfId="0" applyNumberFormat="1" applyFont="1" applyFill="1" applyBorder="1" applyAlignment="1">
      <alignment horizontal="right" vertical="center"/>
    </xf>
    <xf numFmtId="3" fontId="15" fillId="16" borderId="57" xfId="0" applyNumberFormat="1" applyFont="1" applyFill="1" applyBorder="1" applyAlignment="1">
      <alignment horizontal="right" vertical="center"/>
    </xf>
    <xf numFmtId="165" fontId="15" fillId="16" borderId="71" xfId="0" applyNumberFormat="1" applyFont="1" applyFill="1" applyBorder="1" applyAlignment="1">
      <alignment horizontal="right" vertical="center"/>
    </xf>
    <xf numFmtId="3" fontId="15" fillId="15" borderId="81" xfId="0" applyNumberFormat="1" applyFont="1" applyFill="1" applyBorder="1" applyAlignment="1">
      <alignment horizontal="right" vertical="center"/>
    </xf>
    <xf numFmtId="3" fontId="15" fillId="15" borderId="82" xfId="0" applyNumberFormat="1" applyFont="1" applyFill="1" applyBorder="1" applyAlignment="1">
      <alignment horizontal="right" vertical="center"/>
    </xf>
    <xf numFmtId="3" fontId="15" fillId="15" borderId="83" xfId="0" applyNumberFormat="1" applyFont="1" applyFill="1" applyBorder="1" applyAlignment="1">
      <alignment horizontal="right" vertical="center"/>
    </xf>
    <xf numFmtId="3" fontId="15" fillId="15" borderId="84" xfId="0" applyNumberFormat="1" applyFont="1" applyFill="1" applyBorder="1" applyAlignment="1">
      <alignment horizontal="right" vertical="center"/>
    </xf>
    <xf numFmtId="3" fontId="15" fillId="15" borderId="85" xfId="0" applyNumberFormat="1" applyFont="1" applyFill="1" applyBorder="1" applyAlignment="1">
      <alignment horizontal="right" vertical="center"/>
    </xf>
    <xf numFmtId="3" fontId="15" fillId="15" borderId="86" xfId="0" applyNumberFormat="1" applyFont="1" applyFill="1" applyBorder="1" applyAlignment="1">
      <alignment horizontal="right" vertical="center"/>
    </xf>
    <xf numFmtId="165" fontId="29" fillId="0" borderId="18" xfId="0" applyNumberFormat="1" applyFont="1" applyFill="1" applyBorder="1" applyAlignment="1">
      <alignment horizontal="right"/>
    </xf>
    <xf numFmtId="3" fontId="29" fillId="0" borderId="18" xfId="0" applyNumberFormat="1" applyFont="1" applyBorder="1" applyAlignment="1">
      <alignment horizontal="right"/>
    </xf>
    <xf numFmtId="3" fontId="29" fillId="0" borderId="17" xfId="0" applyNumberFormat="1" applyFont="1" applyBorder="1" applyAlignment="1">
      <alignment horizontal="right" vertical="center"/>
    </xf>
    <xf numFmtId="165" fontId="29" fillId="0" borderId="18" xfId="0" applyNumberFormat="1" applyFont="1" applyFill="1" applyBorder="1" applyAlignment="1">
      <alignment horizontal="right" vertical="center"/>
    </xf>
    <xf numFmtId="3" fontId="29" fillId="0" borderId="18" xfId="0" applyNumberFormat="1" applyFont="1" applyBorder="1" applyAlignment="1">
      <alignment horizontal="right" vertical="center"/>
    </xf>
    <xf numFmtId="3" fontId="19" fillId="16" borderId="18" xfId="0" applyNumberFormat="1" applyFont="1" applyFill="1" applyBorder="1" applyAlignment="1">
      <alignment horizontal="right" vertical="center"/>
    </xf>
    <xf numFmtId="4" fontId="19" fillId="16" borderId="19" xfId="0" applyNumberFormat="1" applyFont="1" applyFill="1" applyBorder="1" applyAlignment="1">
      <alignment horizontal="right" vertical="center"/>
    </xf>
    <xf numFmtId="3" fontId="19" fillId="14" borderId="43" xfId="0" applyNumberFormat="1" applyFont="1" applyFill="1" applyBorder="1" applyAlignment="1">
      <alignment horizontal="right" vertical="center"/>
    </xf>
    <xf numFmtId="3" fontId="29" fillId="16" borderId="20" xfId="0" applyNumberFormat="1" applyFont="1" applyFill="1" applyBorder="1" applyAlignment="1">
      <alignment horizontal="right" vertical="center"/>
    </xf>
    <xf numFmtId="3" fontId="19" fillId="14" borderId="20" xfId="0" applyNumberFormat="1" applyFont="1" applyFill="1" applyBorder="1" applyAlignment="1">
      <alignment horizontal="right" vertical="center"/>
    </xf>
    <xf numFmtId="3" fontId="19" fillId="16" borderId="42" xfId="0" applyNumberFormat="1" applyFont="1" applyFill="1" applyBorder="1" applyAlignment="1">
      <alignment horizontal="right" vertical="center"/>
    </xf>
    <xf numFmtId="3" fontId="29" fillId="0" borderId="48" xfId="0" applyNumberFormat="1" applyFont="1" applyBorder="1" applyAlignment="1">
      <alignment horizontal="right" vertical="center"/>
    </xf>
    <xf numFmtId="4" fontId="19" fillId="0" borderId="18" xfId="0" applyNumberFormat="1" applyFont="1" applyFill="1" applyBorder="1" applyAlignment="1">
      <alignment horizontal="right" vertical="center"/>
    </xf>
    <xf numFmtId="4" fontId="19" fillId="16" borderId="8" xfId="0" applyNumberFormat="1" applyFont="1" applyFill="1" applyBorder="1" applyAlignment="1">
      <alignment horizontal="right" vertical="center"/>
    </xf>
    <xf numFmtId="3" fontId="19" fillId="14" borderId="7" xfId="0" applyNumberFormat="1" applyFont="1" applyFill="1" applyBorder="1" applyAlignment="1">
      <alignment horizontal="right" vertical="center"/>
    </xf>
    <xf numFmtId="3" fontId="19" fillId="16" borderId="49" xfId="0" applyNumberFormat="1" applyFont="1" applyFill="1" applyBorder="1" applyAlignment="1">
      <alignment horizontal="right" vertical="center"/>
    </xf>
    <xf numFmtId="3" fontId="19" fillId="14" borderId="49" xfId="0" applyNumberFormat="1" applyFont="1" applyFill="1" applyBorder="1" applyAlignment="1">
      <alignment horizontal="right" vertical="center"/>
    </xf>
    <xf numFmtId="3" fontId="19" fillId="16" borderId="39" xfId="0" applyNumberFormat="1" applyFont="1" applyFill="1" applyBorder="1" applyAlignment="1">
      <alignment horizontal="right" vertical="center"/>
    </xf>
    <xf numFmtId="165" fontId="19" fillId="0" borderId="18" xfId="0" applyNumberFormat="1" applyFont="1" applyFill="1" applyBorder="1" applyAlignment="1">
      <alignment horizontal="right" vertical="center"/>
    </xf>
    <xf numFmtId="165" fontId="19" fillId="16" borderId="19" xfId="0" applyNumberFormat="1" applyFont="1" applyFill="1" applyBorder="1" applyAlignment="1">
      <alignment horizontal="right" vertical="center"/>
    </xf>
    <xf numFmtId="3" fontId="19" fillId="16" borderId="20" xfId="0" applyNumberFormat="1" applyFont="1" applyFill="1" applyBorder="1" applyAlignment="1">
      <alignment horizontal="right" vertical="center"/>
    </xf>
    <xf numFmtId="3" fontId="15" fillId="15" borderId="69" xfId="0" applyNumberFormat="1" applyFont="1" applyFill="1" applyBorder="1" applyAlignment="1">
      <alignment horizontal="center" shrinkToFit="1"/>
    </xf>
    <xf numFmtId="3" fontId="15" fillId="15" borderId="74" xfId="0" applyNumberFormat="1" applyFont="1" applyFill="1" applyBorder="1" applyAlignment="1">
      <alignment horizontal="right" shrinkToFit="1"/>
    </xf>
    <xf numFmtId="3" fontId="15" fillId="15" borderId="16" xfId="0" applyNumberFormat="1" applyFont="1" applyFill="1" applyBorder="1" applyAlignment="1">
      <alignment horizontal="right" shrinkToFit="1"/>
    </xf>
    <xf numFmtId="3" fontId="15" fillId="14" borderId="72" xfId="0" applyNumberFormat="1" applyFont="1" applyFill="1" applyBorder="1" applyAlignment="1">
      <alignment horizontal="right" shrinkToFit="1"/>
    </xf>
    <xf numFmtId="3" fontId="15" fillId="17" borderId="32" xfId="0" applyNumberFormat="1" applyFont="1" applyFill="1" applyBorder="1" applyAlignment="1">
      <alignment horizontal="right" shrinkToFit="1"/>
    </xf>
    <xf numFmtId="3" fontId="14" fillId="16" borderId="19" xfId="0" applyNumberFormat="1" applyFont="1" applyFill="1" applyBorder="1" applyAlignment="1">
      <alignment horizontal="right" shrinkToFit="1"/>
    </xf>
    <xf numFmtId="3" fontId="15" fillId="17" borderId="19" xfId="0" applyNumberFormat="1" applyFont="1" applyFill="1" applyBorder="1" applyAlignment="1">
      <alignment horizontal="right" shrinkToFit="1"/>
    </xf>
    <xf numFmtId="3" fontId="14" fillId="16" borderId="71" xfId="0" applyNumberFormat="1" applyFont="1" applyFill="1" applyBorder="1" applyAlignment="1">
      <alignment horizontal="right" shrinkToFit="1"/>
    </xf>
    <xf numFmtId="3" fontId="15" fillId="17" borderId="71" xfId="0" applyNumberFormat="1" applyFont="1" applyFill="1" applyBorder="1" applyAlignment="1">
      <alignment horizontal="right" shrinkToFit="1"/>
    </xf>
    <xf numFmtId="3" fontId="15" fillId="14" borderId="85" xfId="0" applyNumberFormat="1" applyFont="1" applyFill="1" applyBorder="1" applyAlignment="1">
      <alignment horizontal="right"/>
    </xf>
    <xf numFmtId="3" fontId="15" fillId="14" borderId="106" xfId="0" applyNumberFormat="1" applyFont="1" applyFill="1" applyBorder="1" applyAlignment="1">
      <alignment horizontal="right"/>
    </xf>
    <xf numFmtId="3" fontId="15" fillId="17" borderId="82" xfId="0" applyNumberFormat="1" applyFont="1" applyFill="1" applyBorder="1" applyAlignment="1">
      <alignment horizontal="right"/>
    </xf>
    <xf numFmtId="3" fontId="15" fillId="17" borderId="86" xfId="0" applyNumberFormat="1" applyFont="1" applyFill="1" applyBorder="1" applyAlignment="1">
      <alignment horizontal="right"/>
    </xf>
    <xf numFmtId="3" fontId="15" fillId="15" borderId="44" xfId="0" applyNumberFormat="1" applyFont="1" applyFill="1" applyBorder="1" applyAlignment="1">
      <alignment horizontal="right" shrinkToFit="1"/>
    </xf>
    <xf numFmtId="3" fontId="14" fillId="0" borderId="55" xfId="0" applyNumberFormat="1" applyFont="1" applyFill="1" applyBorder="1" applyAlignment="1">
      <alignment horizontal="right" shrinkToFit="1"/>
    </xf>
    <xf numFmtId="3" fontId="15" fillId="15" borderId="55" xfId="0" applyNumberFormat="1" applyFont="1" applyFill="1" applyBorder="1" applyAlignment="1">
      <alignment horizontal="right" shrinkToFit="1"/>
    </xf>
    <xf numFmtId="3" fontId="15" fillId="15" borderId="9" xfId="0" applyNumberFormat="1" applyFont="1" applyFill="1" applyBorder="1" applyAlignment="1">
      <alignment horizontal="right" shrinkToFit="1"/>
    </xf>
    <xf numFmtId="3" fontId="15" fillId="14" borderId="83" xfId="0" applyNumberFormat="1" applyFont="1" applyFill="1" applyBorder="1" applyAlignment="1">
      <alignment horizontal="right"/>
    </xf>
    <xf numFmtId="3" fontId="15" fillId="17" borderId="3" xfId="0" applyNumberFormat="1" applyFont="1" applyFill="1" applyBorder="1" applyAlignment="1">
      <alignment horizontal="center" shrinkToFit="1"/>
    </xf>
    <xf numFmtId="3" fontId="15" fillId="14" borderId="73" xfId="0" applyNumberFormat="1" applyFont="1" applyFill="1" applyBorder="1" applyAlignment="1">
      <alignment horizontal="right" shrinkToFit="1"/>
    </xf>
    <xf numFmtId="3" fontId="14" fillId="16" borderId="76" xfId="0" applyNumberFormat="1" applyFont="1" applyFill="1" applyBorder="1" applyAlignment="1">
      <alignment horizontal="right" shrinkToFit="1"/>
    </xf>
    <xf numFmtId="3" fontId="15" fillId="14" borderId="76" xfId="0" applyNumberFormat="1" applyFont="1" applyFill="1" applyBorder="1" applyAlignment="1">
      <alignment horizontal="right" shrinkToFit="1"/>
    </xf>
    <xf numFmtId="3" fontId="15" fillId="14" borderId="3" xfId="0" applyNumberFormat="1" applyFont="1" applyFill="1" applyBorder="1" applyAlignment="1">
      <alignment horizontal="right" shrinkToFit="1"/>
    </xf>
    <xf numFmtId="3" fontId="15" fillId="17" borderId="84" xfId="0" applyNumberFormat="1" applyFont="1" applyFill="1" applyBorder="1" applyAlignment="1">
      <alignment horizontal="right"/>
    </xf>
    <xf numFmtId="3" fontId="15" fillId="15" borderId="15" xfId="0" applyNumberFormat="1" applyFont="1" applyFill="1" applyBorder="1" applyAlignment="1">
      <alignment horizontal="right" shrinkToFit="1"/>
    </xf>
    <xf numFmtId="3" fontId="15" fillId="0" borderId="17" xfId="0" applyNumberFormat="1" applyFont="1" applyFill="1" applyBorder="1" applyAlignment="1">
      <alignment horizontal="right" shrinkToFit="1"/>
    </xf>
    <xf numFmtId="3" fontId="15" fillId="14" borderId="17" xfId="0" applyNumberFormat="1" applyFont="1" applyFill="1" applyBorder="1" applyAlignment="1">
      <alignment horizontal="right" shrinkToFit="1"/>
    </xf>
    <xf numFmtId="3" fontId="15" fillId="0" borderId="69" xfId="0" applyNumberFormat="1" applyFont="1" applyFill="1" applyBorder="1" applyAlignment="1">
      <alignment horizontal="right" shrinkToFit="1"/>
    </xf>
    <xf numFmtId="3" fontId="15" fillId="15" borderId="17" xfId="0" applyNumberFormat="1" applyFont="1" applyFill="1" applyBorder="1" applyAlignment="1">
      <alignment horizontal="right" shrinkToFit="1"/>
    </xf>
    <xf numFmtId="3" fontId="15" fillId="15" borderId="69" xfId="0" applyNumberFormat="1" applyFont="1" applyFill="1" applyBorder="1" applyAlignment="1">
      <alignment horizontal="right" shrinkToFit="1"/>
    </xf>
    <xf numFmtId="3" fontId="15" fillId="14" borderId="81" xfId="0" applyNumberFormat="1" applyFont="1" applyFill="1" applyBorder="1" applyAlignment="1">
      <alignment horizontal="right"/>
    </xf>
    <xf numFmtId="167" fontId="29" fillId="0" borderId="17" xfId="2" applyNumberFormat="1" applyFont="1" applyBorder="1" applyAlignment="1">
      <alignment horizontal="right"/>
    </xf>
    <xf numFmtId="3" fontId="19" fillId="0" borderId="18" xfId="0" applyNumberFormat="1" applyFont="1" applyBorder="1" applyAlignment="1">
      <alignment horizontal="right"/>
    </xf>
    <xf numFmtId="3" fontId="14" fillId="6" borderId="18" xfId="0" applyNumberFormat="1" applyFont="1" applyFill="1" applyBorder="1" applyAlignment="1">
      <alignment horizontal="right"/>
    </xf>
    <xf numFmtId="165" fontId="29" fillId="0" borderId="19" xfId="0" applyNumberFormat="1" applyFont="1" applyBorder="1" applyAlignment="1">
      <alignment horizontal="right"/>
    </xf>
    <xf numFmtId="3" fontId="19" fillId="15" borderId="43" xfId="0" applyNumberFormat="1" applyFont="1" applyFill="1" applyBorder="1" applyAlignment="1">
      <alignment horizontal="right"/>
    </xf>
    <xf numFmtId="3" fontId="19" fillId="15" borderId="20" xfId="0" applyNumberFormat="1" applyFont="1" applyFill="1" applyBorder="1" applyAlignment="1">
      <alignment horizontal="right"/>
    </xf>
    <xf numFmtId="165" fontId="19" fillId="15" borderId="20" xfId="0" applyNumberFormat="1" applyFont="1" applyFill="1" applyBorder="1" applyAlignment="1">
      <alignment horizontal="right"/>
    </xf>
    <xf numFmtId="165" fontId="19" fillId="15" borderId="42" xfId="0" applyNumberFormat="1" applyFont="1" applyFill="1" applyBorder="1" applyAlignment="1">
      <alignment horizontal="right"/>
    </xf>
    <xf numFmtId="3" fontId="29" fillId="0" borderId="0" xfId="0" applyNumberFormat="1" applyFont="1" applyAlignment="1">
      <alignment horizontal="right" vertical="center"/>
    </xf>
    <xf numFmtId="3" fontId="19" fillId="15" borderId="6" xfId="0" applyNumberFormat="1" applyFont="1" applyFill="1" applyBorder="1" applyAlignment="1">
      <alignment horizontal="right" vertical="center"/>
    </xf>
    <xf numFmtId="3" fontId="19" fillId="0" borderId="5" xfId="0" applyNumberFormat="1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3" fontId="15" fillId="14" borderId="15" xfId="0" applyNumberFormat="1" applyFont="1" applyFill="1" applyBorder="1" applyAlignment="1">
      <alignment horizontal="center" vertical="center"/>
    </xf>
    <xf numFmtId="3" fontId="15" fillId="14" borderId="16" xfId="0" applyNumberFormat="1" applyFont="1" applyFill="1" applyBorder="1" applyAlignment="1">
      <alignment horizontal="center" vertical="center"/>
    </xf>
    <xf numFmtId="3" fontId="15" fillId="14" borderId="32" xfId="0" applyNumberFormat="1" applyFont="1" applyFill="1" applyBorder="1" applyAlignment="1">
      <alignment horizontal="center" vertical="center"/>
    </xf>
    <xf numFmtId="3" fontId="29" fillId="9" borderId="18" xfId="0" applyNumberFormat="1" applyFont="1" applyFill="1" applyBorder="1" applyAlignment="1">
      <alignment horizontal="right"/>
    </xf>
    <xf numFmtId="3" fontId="1" fillId="9" borderId="18" xfId="33" applyNumberFormat="1" applyFont="1" applyFill="1" applyBorder="1" applyAlignment="1">
      <alignment horizontal="right"/>
    </xf>
    <xf numFmtId="167" fontId="1" fillId="0" borderId="17" xfId="2" applyNumberFormat="1" applyFont="1" applyFill="1" applyBorder="1" applyAlignment="1">
      <alignment horizontal="right"/>
    </xf>
    <xf numFmtId="3" fontId="15" fillId="14" borderId="28" xfId="0" applyNumberFormat="1" applyFont="1" applyFill="1" applyBorder="1" applyAlignment="1">
      <alignment horizontal="center"/>
    </xf>
    <xf numFmtId="3" fontId="31" fillId="0" borderId="140" xfId="99" applyNumberFormat="1" applyFont="1" applyFill="1" applyBorder="1" applyAlignment="1">
      <alignment horizontal="center" wrapText="1"/>
    </xf>
    <xf numFmtId="4" fontId="21" fillId="0" borderId="111" xfId="0" applyNumberFormat="1" applyFont="1" applyBorder="1" applyAlignment="1">
      <alignment horizontal="center"/>
    </xf>
    <xf numFmtId="3" fontId="21" fillId="0" borderId="140" xfId="0" applyNumberFormat="1" applyFont="1" applyFill="1" applyBorder="1" applyAlignment="1">
      <alignment horizontal="center" wrapText="1"/>
    </xf>
    <xf numFmtId="3" fontId="15" fillId="14" borderId="25" xfId="0" applyNumberFormat="1" applyFont="1" applyFill="1" applyBorder="1" applyAlignment="1">
      <alignment horizontal="center"/>
    </xf>
    <xf numFmtId="4" fontId="21" fillId="0" borderId="112" xfId="0" applyNumberFormat="1" applyFont="1" applyBorder="1" applyAlignment="1">
      <alignment horizontal="center"/>
    </xf>
    <xf numFmtId="3" fontId="20" fillId="15" borderId="136" xfId="0" applyNumberFormat="1" applyFont="1" applyFill="1" applyBorder="1" applyAlignment="1">
      <alignment horizontal="center" wrapText="1"/>
    </xf>
    <xf numFmtId="3" fontId="20" fillId="15" borderId="141" xfId="0" applyNumberFormat="1" applyFont="1" applyFill="1" applyBorder="1" applyAlignment="1">
      <alignment horizontal="center"/>
    </xf>
    <xf numFmtId="3" fontId="20" fillId="14" borderId="116" xfId="0" applyNumberFormat="1" applyFont="1" applyFill="1" applyBorder="1" applyAlignment="1">
      <alignment horizontal="center"/>
    </xf>
    <xf numFmtId="3" fontId="20" fillId="14" borderId="132" xfId="0" applyNumberFormat="1" applyFont="1" applyFill="1" applyBorder="1" applyAlignment="1">
      <alignment horizontal="center"/>
    </xf>
    <xf numFmtId="3" fontId="15" fillId="14" borderId="80" xfId="0" applyNumberFormat="1" applyFont="1" applyFill="1" applyBorder="1" applyAlignment="1">
      <alignment horizontal="center"/>
    </xf>
    <xf numFmtId="3" fontId="35" fillId="0" borderId="0" xfId="0" applyNumberFormat="1" applyFont="1" applyAlignment="1">
      <alignment horizontal="center"/>
    </xf>
    <xf numFmtId="0" fontId="19" fillId="0" borderId="0" xfId="0" applyFont="1" applyAlignment="1"/>
    <xf numFmtId="3" fontId="14" fillId="0" borderId="0" xfId="0" applyNumberFormat="1" applyFont="1" applyAlignment="1"/>
    <xf numFmtId="3" fontId="19" fillId="0" borderId="0" xfId="0" applyNumberFormat="1" applyFont="1" applyFill="1" applyAlignment="1">
      <alignment wrapText="1"/>
    </xf>
    <xf numFmtId="3" fontId="15" fillId="14" borderId="137" xfId="0" applyNumberFormat="1" applyFont="1" applyFill="1" applyBorder="1" applyAlignment="1">
      <alignment horizontal="center" vertical="center" shrinkToFit="1"/>
    </xf>
    <xf numFmtId="3" fontId="14" fillId="0" borderId="138" xfId="0" applyNumberFormat="1" applyFont="1" applyBorder="1" applyAlignment="1">
      <alignment horizontal="center" vertical="center" shrinkToFit="1"/>
    </xf>
    <xf numFmtId="3" fontId="15" fillId="14" borderId="138" xfId="0" applyNumberFormat="1" applyFont="1" applyFill="1" applyBorder="1" applyAlignment="1">
      <alignment horizontal="center" vertical="center" shrinkToFit="1"/>
    </xf>
    <xf numFmtId="3" fontId="15" fillId="14" borderId="139" xfId="0" applyNumberFormat="1" applyFont="1" applyFill="1" applyBorder="1" applyAlignment="1">
      <alignment horizontal="center" vertical="center" shrinkToFit="1"/>
    </xf>
    <xf numFmtId="3" fontId="15" fillId="17" borderId="80" xfId="0" applyNumberFormat="1" applyFont="1" applyFill="1" applyBorder="1" applyAlignment="1">
      <alignment horizontal="center" vertical="center"/>
    </xf>
    <xf numFmtId="0" fontId="20" fillId="0" borderId="38" xfId="0" applyFont="1" applyBorder="1" applyAlignment="1">
      <alignment horizontal="center"/>
    </xf>
    <xf numFmtId="0" fontId="36" fillId="0" borderId="38" xfId="0" applyFont="1" applyBorder="1" applyAlignment="1">
      <alignment horizontal="center"/>
    </xf>
    <xf numFmtId="0" fontId="21" fillId="0" borderId="22" xfId="0" applyFont="1" applyFill="1" applyBorder="1" applyAlignment="1">
      <alignment vertical="center"/>
    </xf>
    <xf numFmtId="0" fontId="21" fillId="0" borderId="23" xfId="0" applyFont="1" applyFill="1" applyBorder="1" applyAlignment="1">
      <alignment vertical="center" wrapText="1"/>
    </xf>
    <xf numFmtId="0" fontId="21" fillId="0" borderId="50" xfId="0" applyFont="1" applyFill="1" applyBorder="1" applyAlignment="1">
      <alignment vertical="center"/>
    </xf>
    <xf numFmtId="0" fontId="21" fillId="0" borderId="24" xfId="0" applyFont="1" applyFill="1" applyBorder="1" applyAlignment="1">
      <alignment vertical="center" wrapText="1"/>
    </xf>
    <xf numFmtId="0" fontId="21" fillId="0" borderId="24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3" fontId="37" fillId="0" borderId="26" xfId="0" applyNumberFormat="1" applyFont="1" applyFill="1" applyBorder="1" applyAlignment="1">
      <alignment horizontal="right" vertical="center"/>
    </xf>
    <xf numFmtId="4" fontId="37" fillId="0" borderId="36" xfId="0" applyNumberFormat="1" applyFont="1" applyFill="1" applyBorder="1" applyAlignment="1">
      <alignment horizontal="right" vertical="center" wrapText="1"/>
    </xf>
    <xf numFmtId="3" fontId="37" fillId="0" borderId="27" xfId="0" applyNumberFormat="1" applyFont="1" applyBorder="1" applyAlignment="1">
      <alignment horizontal="right" vertical="center" wrapText="1"/>
    </xf>
    <xf numFmtId="10" fontId="37" fillId="0" borderId="27" xfId="0" applyNumberFormat="1" applyFont="1" applyFill="1" applyBorder="1" applyAlignment="1">
      <alignment horizontal="right" vertical="center" wrapText="1"/>
    </xf>
    <xf numFmtId="10" fontId="37" fillId="0" borderId="27" xfId="0" applyNumberFormat="1" applyFont="1" applyBorder="1" applyAlignment="1">
      <alignment horizontal="right" vertical="center" wrapText="1"/>
    </xf>
    <xf numFmtId="3" fontId="37" fillId="0" borderId="27" xfId="0" applyNumberFormat="1" applyFont="1" applyFill="1" applyBorder="1" applyAlignment="1">
      <alignment horizontal="right" vertical="center" wrapText="1"/>
    </xf>
    <xf numFmtId="4" fontId="37" fillId="0" borderId="27" xfId="0" applyNumberFormat="1" applyFont="1" applyFill="1" applyBorder="1" applyAlignment="1">
      <alignment horizontal="right" vertical="center" wrapText="1"/>
    </xf>
    <xf numFmtId="10" fontId="37" fillId="0" borderId="27" xfId="100" applyNumberFormat="1" applyFont="1" applyBorder="1" applyAlignment="1">
      <alignment horizontal="right" vertical="center" wrapText="1"/>
    </xf>
    <xf numFmtId="10" fontId="37" fillId="0" borderId="28" xfId="0" applyNumberFormat="1" applyFont="1" applyBorder="1" applyAlignment="1">
      <alignment horizontal="right" vertical="center" wrapText="1"/>
    </xf>
    <xf numFmtId="10" fontId="37" fillId="18" borderId="27" xfId="0" applyNumberFormat="1" applyFont="1" applyFill="1" applyBorder="1" applyAlignment="1">
      <alignment horizontal="right" vertical="center" wrapText="1"/>
    </xf>
    <xf numFmtId="3" fontId="19" fillId="0" borderId="0" xfId="0" applyNumberFormat="1" applyFont="1" applyFill="1" applyAlignment="1">
      <alignment horizontal="center" wrapText="1"/>
    </xf>
    <xf numFmtId="0" fontId="19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 wrapText="1"/>
    </xf>
    <xf numFmtId="3" fontId="20" fillId="0" borderId="0" xfId="0" applyNumberFormat="1" applyFont="1" applyFill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3" fontId="14" fillId="0" borderId="0" xfId="0" applyNumberFormat="1" applyFont="1" applyAlignment="1">
      <alignment horizontal="center" vertical="center" wrapText="1"/>
    </xf>
    <xf numFmtId="3" fontId="20" fillId="0" borderId="0" xfId="0" applyNumberFormat="1" applyFont="1" applyFill="1" applyAlignment="1">
      <alignment horizontal="center"/>
    </xf>
    <xf numFmtId="3" fontId="19" fillId="0" borderId="0" xfId="0" applyNumberFormat="1" applyFont="1" applyAlignment="1">
      <alignment horizontal="center" vertical="center"/>
    </xf>
    <xf numFmtId="3" fontId="29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 wrapText="1"/>
    </xf>
    <xf numFmtId="3" fontId="19" fillId="0" borderId="0" xfId="0" applyNumberFormat="1" applyFont="1" applyAlignment="1">
      <alignment horizontal="center"/>
    </xf>
    <xf numFmtId="3" fontId="15" fillId="17" borderId="134" xfId="0" applyNumberFormat="1" applyFont="1" applyFill="1" applyBorder="1" applyAlignment="1">
      <alignment horizontal="center" vertical="center" shrinkToFit="1"/>
    </xf>
    <xf numFmtId="3" fontId="15" fillId="17" borderId="135" xfId="0" applyNumberFormat="1" applyFont="1" applyFill="1" applyBorder="1" applyAlignment="1">
      <alignment horizontal="center" vertical="center" shrinkToFit="1"/>
    </xf>
    <xf numFmtId="3" fontId="15" fillId="0" borderId="0" xfId="0" applyNumberFormat="1" applyFont="1" applyAlignment="1">
      <alignment horizontal="center" shrinkToFit="1"/>
    </xf>
    <xf numFmtId="3" fontId="19" fillId="0" borderId="0" xfId="0" applyNumberFormat="1" applyFont="1" applyFill="1" applyAlignment="1">
      <alignment horizontal="center" shrinkToFit="1"/>
    </xf>
    <xf numFmtId="3" fontId="15" fillId="17" borderId="15" xfId="0" applyNumberFormat="1" applyFont="1" applyFill="1" applyBorder="1" applyAlignment="1">
      <alignment horizontal="center" shrinkToFit="1"/>
    </xf>
    <xf numFmtId="3" fontId="15" fillId="17" borderId="16" xfId="0" applyNumberFormat="1" applyFont="1" applyFill="1" applyBorder="1" applyAlignment="1">
      <alignment horizontal="center" shrinkToFit="1"/>
    </xf>
    <xf numFmtId="3" fontId="15" fillId="17" borderId="72" xfId="0" applyNumberFormat="1" applyFont="1" applyFill="1" applyBorder="1" applyAlignment="1">
      <alignment horizontal="center" shrinkToFit="1"/>
    </xf>
    <xf numFmtId="3" fontId="15" fillId="17" borderId="74" xfId="0" applyNumberFormat="1" applyFont="1" applyFill="1" applyBorder="1" applyAlignment="1">
      <alignment horizontal="center" shrinkToFit="1"/>
    </xf>
    <xf numFmtId="3" fontId="15" fillId="17" borderId="73" xfId="0" applyNumberFormat="1" applyFont="1" applyFill="1" applyBorder="1" applyAlignment="1">
      <alignment horizontal="center" shrinkToFit="1"/>
    </xf>
    <xf numFmtId="3" fontId="15" fillId="14" borderId="15" xfId="0" applyNumberFormat="1" applyFont="1" applyFill="1" applyBorder="1" applyAlignment="1">
      <alignment horizontal="center" vertical="center" shrinkToFit="1"/>
    </xf>
    <xf numFmtId="3" fontId="15" fillId="14" borderId="69" xfId="0" applyNumberFormat="1" applyFont="1" applyFill="1" applyBorder="1" applyAlignment="1">
      <alignment horizontal="center" vertical="center" shrinkToFit="1"/>
    </xf>
    <xf numFmtId="3" fontId="15" fillId="14" borderId="16" xfId="0" applyNumberFormat="1" applyFont="1" applyFill="1" applyBorder="1" applyAlignment="1">
      <alignment horizontal="center" vertical="center" shrinkToFit="1"/>
    </xf>
    <xf numFmtId="3" fontId="15" fillId="14" borderId="70" xfId="0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3" fontId="15" fillId="0" borderId="0" xfId="0" applyNumberFormat="1" applyFont="1" applyAlignment="1">
      <alignment horizontal="center"/>
    </xf>
    <xf numFmtId="3" fontId="19" fillId="0" borderId="0" xfId="0" applyNumberFormat="1" applyFont="1" applyFill="1" applyAlignment="1">
      <alignment horizontal="center"/>
    </xf>
    <xf numFmtId="0" fontId="14" fillId="0" borderId="0" xfId="0" applyFont="1" applyAlignment="1">
      <alignment horizontal="center" wrapText="1"/>
    </xf>
    <xf numFmtId="0" fontId="29" fillId="0" borderId="0" xfId="0" applyFont="1" applyAlignment="1"/>
    <xf numFmtId="3" fontId="15" fillId="14" borderId="87" xfId="0" applyNumberFormat="1" applyFont="1" applyFill="1" applyBorder="1" applyAlignment="1">
      <alignment horizontal="center"/>
    </xf>
    <xf numFmtId="3" fontId="15" fillId="14" borderId="88" xfId="0" applyNumberFormat="1" applyFont="1" applyFill="1" applyBorder="1" applyAlignment="1">
      <alignment horizontal="center"/>
    </xf>
    <xf numFmtId="3" fontId="15" fillId="14" borderId="89" xfId="0" applyNumberFormat="1" applyFont="1" applyFill="1" applyBorder="1" applyAlignment="1">
      <alignment horizontal="center"/>
    </xf>
    <xf numFmtId="3" fontId="15" fillId="14" borderId="90" xfId="0" applyNumberFormat="1" applyFont="1" applyFill="1" applyBorder="1" applyAlignment="1">
      <alignment horizontal="center"/>
    </xf>
    <xf numFmtId="3" fontId="15" fillId="14" borderId="91" xfId="0" applyNumberFormat="1" applyFont="1" applyFill="1" applyBorder="1" applyAlignment="1">
      <alignment horizontal="center" vertical="center"/>
    </xf>
    <xf numFmtId="3" fontId="15" fillId="14" borderId="94" xfId="0" applyNumberFormat="1" applyFont="1" applyFill="1" applyBorder="1" applyAlignment="1">
      <alignment horizontal="center" vertical="center"/>
    </xf>
    <xf numFmtId="3" fontId="18" fillId="0" borderId="0" xfId="1" applyNumberFormat="1" applyFont="1" applyAlignment="1" applyProtection="1">
      <alignment horizontal="center" wrapText="1"/>
    </xf>
    <xf numFmtId="0" fontId="14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8" fillId="0" borderId="0" xfId="1" applyNumberFormat="1" applyFont="1" applyAlignment="1" applyProtection="1">
      <alignment horizontal="center" vertical="center"/>
    </xf>
    <xf numFmtId="3" fontId="16" fillId="3" borderId="90" xfId="0" applyNumberFormat="1" applyFont="1" applyFill="1" applyBorder="1" applyAlignment="1">
      <alignment horizontal="center"/>
    </xf>
    <xf numFmtId="3" fontId="16" fillId="3" borderId="88" xfId="0" applyNumberFormat="1" applyFont="1" applyFill="1" applyBorder="1" applyAlignment="1">
      <alignment horizontal="center"/>
    </xf>
    <xf numFmtId="3" fontId="16" fillId="3" borderId="115" xfId="0" applyNumberFormat="1" applyFont="1" applyFill="1" applyBorder="1" applyAlignment="1">
      <alignment horizontal="center"/>
    </xf>
    <xf numFmtId="3" fontId="16" fillId="3" borderId="116" xfId="0" applyNumberFormat="1" applyFont="1" applyFill="1" applyBorder="1" applyAlignment="1">
      <alignment horizontal="center" vertical="center"/>
    </xf>
    <xf numFmtId="3" fontId="16" fillId="3" borderId="120" xfId="0" applyNumberFormat="1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wrapText="1"/>
    </xf>
    <xf numFmtId="3" fontId="22" fillId="0" borderId="0" xfId="0" applyNumberFormat="1" applyFont="1" applyAlignment="1">
      <alignment horizontal="center"/>
    </xf>
    <xf numFmtId="3" fontId="16" fillId="3" borderId="87" xfId="0" applyNumberFormat="1" applyFont="1" applyFill="1" applyBorder="1" applyAlignment="1">
      <alignment horizontal="center"/>
    </xf>
    <xf numFmtId="3" fontId="16" fillId="3" borderId="89" xfId="0" applyNumberFormat="1" applyFont="1" applyFill="1" applyBorder="1" applyAlignment="1">
      <alignment horizontal="center"/>
    </xf>
    <xf numFmtId="3" fontId="16" fillId="3" borderId="74" xfId="0" applyNumberFormat="1" applyFont="1" applyFill="1" applyBorder="1" applyAlignment="1">
      <alignment horizontal="center"/>
    </xf>
    <xf numFmtId="3" fontId="16" fillId="3" borderId="16" xfId="0" applyNumberFormat="1" applyFont="1" applyFill="1" applyBorder="1" applyAlignment="1">
      <alignment horizontal="center"/>
    </xf>
    <xf numFmtId="3" fontId="16" fillId="16" borderId="16" xfId="0" applyNumberFormat="1" applyFont="1" applyFill="1" applyBorder="1" applyAlignment="1">
      <alignment horizontal="center"/>
    </xf>
    <xf numFmtId="3" fontId="16" fillId="16" borderId="72" xfId="0" applyNumberFormat="1" applyFont="1" applyFill="1" applyBorder="1" applyAlignment="1">
      <alignment horizontal="center"/>
    </xf>
  </cellXfs>
  <cellStyles count="101">
    <cellStyle name="Hipervínculo" xfId="1" builtinId="8"/>
    <cellStyle name="Millares" xfId="2" builtinId="3"/>
    <cellStyle name="Normal" xfId="0" builtinId="0"/>
    <cellStyle name="Normal 10" xfId="3"/>
    <cellStyle name="Normal 10 2" xfId="4"/>
    <cellStyle name="Normal 10 3" xfId="5"/>
    <cellStyle name="Normal 10 4" xfId="6"/>
    <cellStyle name="Normal 11" xfId="7"/>
    <cellStyle name="Normal 11 2" xfId="8"/>
    <cellStyle name="Normal 11 3" xfId="9"/>
    <cellStyle name="Normal 12 2" xfId="10"/>
    <cellStyle name="Normal 12 3" xfId="11"/>
    <cellStyle name="Normal 12 4" xfId="12"/>
    <cellStyle name="Normal 12 5" xfId="13"/>
    <cellStyle name="Normal 12 6" xfId="14"/>
    <cellStyle name="Normal 13 2" xfId="15"/>
    <cellStyle name="Normal 13 3" xfId="16"/>
    <cellStyle name="Normal 13 4" xfId="17"/>
    <cellStyle name="Normal 13 5" xfId="18"/>
    <cellStyle name="Normal 13 6" xfId="19"/>
    <cellStyle name="Normal 14 2" xfId="20"/>
    <cellStyle name="Normal 14 3" xfId="21"/>
    <cellStyle name="Normal 14 4" xfId="22"/>
    <cellStyle name="Normal 14 5" xfId="23"/>
    <cellStyle name="Normal 14 6" xfId="24"/>
    <cellStyle name="Normal 15 2" xfId="25"/>
    <cellStyle name="Normal 15 3" xfId="26"/>
    <cellStyle name="Normal 15 4" xfId="27"/>
    <cellStyle name="Normal 15 5" xfId="28"/>
    <cellStyle name="Normal 15 6" xfId="29"/>
    <cellStyle name="Normal 16 2" xfId="30"/>
    <cellStyle name="Normal 17" xfId="31"/>
    <cellStyle name="Normal 18" xfId="32"/>
    <cellStyle name="Normal 2" xfId="33"/>
    <cellStyle name="Normal 2 10" xfId="34"/>
    <cellStyle name="Normal 2 11" xfId="35"/>
    <cellStyle name="Normal 2 12" xfId="36"/>
    <cellStyle name="Normal 2 13" xfId="37"/>
    <cellStyle name="Normal 2 14" xfId="38"/>
    <cellStyle name="Normal 2 15" xfId="39"/>
    <cellStyle name="Normal 2 16" xfId="40"/>
    <cellStyle name="Normal 2 2" xfId="41"/>
    <cellStyle name="Normal 2 3" xfId="42"/>
    <cellStyle name="Normal 2 4" xfId="43"/>
    <cellStyle name="Normal 2 5" xfId="44"/>
    <cellStyle name="Normal 2 6" xfId="45"/>
    <cellStyle name="Normal 2 7" xfId="46"/>
    <cellStyle name="Normal 2 8" xfId="47"/>
    <cellStyle name="Normal 2 9" xfId="48"/>
    <cellStyle name="Normal 20" xfId="49"/>
    <cellStyle name="Normal 23" xfId="50"/>
    <cellStyle name="Normal 3" xfId="51"/>
    <cellStyle name="Normal 4 10" xfId="52"/>
    <cellStyle name="Normal 4 2" xfId="53"/>
    <cellStyle name="Normal 4 3" xfId="54"/>
    <cellStyle name="Normal 4 4" xfId="55"/>
    <cellStyle name="Normal 4 5" xfId="56"/>
    <cellStyle name="Normal 4 6" xfId="57"/>
    <cellStyle name="Normal 4 7" xfId="58"/>
    <cellStyle name="Normal 4 8" xfId="59"/>
    <cellStyle name="Normal 4 9" xfId="60"/>
    <cellStyle name="Normal 5 2" xfId="61"/>
    <cellStyle name="Normal 6 2" xfId="62"/>
    <cellStyle name="Normal 6 3" xfId="63"/>
    <cellStyle name="Normal 6 4" xfId="64"/>
    <cellStyle name="Normal 6 5" xfId="65"/>
    <cellStyle name="Normal 6 6" xfId="66"/>
    <cellStyle name="Normal 6 7" xfId="67"/>
    <cellStyle name="Normal 6 8" xfId="68"/>
    <cellStyle name="Normal 7 10" xfId="69"/>
    <cellStyle name="Normal 7 11" xfId="70"/>
    <cellStyle name="Normal 7 2" xfId="71"/>
    <cellStyle name="Normal 7 3" xfId="72"/>
    <cellStyle name="Normal 7 4" xfId="73"/>
    <cellStyle name="Normal 7 5" xfId="74"/>
    <cellStyle name="Normal 7 6" xfId="75"/>
    <cellStyle name="Normal 7 7" xfId="76"/>
    <cellStyle name="Normal 7 8" xfId="77"/>
    <cellStyle name="Normal 7 9" xfId="78"/>
    <cellStyle name="Normal 8" xfId="79"/>
    <cellStyle name="Normal 8 2" xfId="80"/>
    <cellStyle name="Normal 8 3" xfId="81"/>
    <cellStyle name="Normal 8 4" xfId="82"/>
    <cellStyle name="Normal 8 5" xfId="83"/>
    <cellStyle name="Normal 8 6" xfId="84"/>
    <cellStyle name="Normal 9" xfId="85"/>
    <cellStyle name="Normal 9 2" xfId="86"/>
    <cellStyle name="Normal 9 3" xfId="87"/>
    <cellStyle name="Normal 9 4" xfId="88"/>
    <cellStyle name="Normal 9 5" xfId="89"/>
    <cellStyle name="Normal_25" xfId="90"/>
    <cellStyle name="Normal_37.Municip" xfId="91"/>
    <cellStyle name="Normal_37.Municip_1" xfId="92"/>
    <cellStyle name="Normal_37.Municip_2" xfId="93"/>
    <cellStyle name="Normal_39" xfId="94"/>
    <cellStyle name="Normal_39_1" xfId="95"/>
    <cellStyle name="Normal_39_2" xfId="96"/>
    <cellStyle name="Normal_7 Areas" xfId="97"/>
    <cellStyle name="Normal_7 Areas_1" xfId="98"/>
    <cellStyle name="Normal_Hoja1" xfId="99"/>
    <cellStyle name="Porcentaje" xfId="100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0</xdr:colOff>
      <xdr:row>19</xdr:row>
      <xdr:rowOff>114300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0639425" y="439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36"/>
  <sheetViews>
    <sheetView showGridLines="0" tabSelected="1" view="pageLayout" zoomScaleNormal="100" workbookViewId="0">
      <selection activeCell="A5" sqref="A5"/>
    </sheetView>
  </sheetViews>
  <sheetFormatPr baseColWidth="10" defaultRowHeight="12.75" x14ac:dyDescent="0.2"/>
  <cols>
    <col min="1" max="1" width="155.85546875" customWidth="1"/>
  </cols>
  <sheetData>
    <row r="3" spans="1:1" ht="15.75" x14ac:dyDescent="0.25">
      <c r="A3" s="7" t="s">
        <v>339</v>
      </c>
    </row>
    <row r="5" spans="1:1" x14ac:dyDescent="0.2">
      <c r="A5" s="9" t="s">
        <v>323</v>
      </c>
    </row>
    <row r="7" spans="1:1" x14ac:dyDescent="0.2">
      <c r="A7" s="5" t="s">
        <v>354</v>
      </c>
    </row>
    <row r="8" spans="1:1" x14ac:dyDescent="0.2">
      <c r="A8" s="5" t="s">
        <v>355</v>
      </c>
    </row>
    <row r="10" spans="1:1" x14ac:dyDescent="0.2">
      <c r="A10" s="10" t="s">
        <v>303</v>
      </c>
    </row>
    <row r="12" spans="1:1" x14ac:dyDescent="0.2">
      <c r="A12" s="5" t="s">
        <v>310</v>
      </c>
    </row>
    <row r="13" spans="1:1" x14ac:dyDescent="0.2">
      <c r="A13" s="5" t="s">
        <v>311</v>
      </c>
    </row>
    <row r="14" spans="1:1" x14ac:dyDescent="0.2">
      <c r="A14" s="5" t="s">
        <v>312</v>
      </c>
    </row>
    <row r="15" spans="1:1" x14ac:dyDescent="0.2">
      <c r="A15" s="5" t="s">
        <v>313</v>
      </c>
    </row>
    <row r="17" spans="1:1" x14ac:dyDescent="0.2">
      <c r="A17" s="11" t="s">
        <v>324</v>
      </c>
    </row>
    <row r="19" spans="1:1" x14ac:dyDescent="0.2">
      <c r="A19" s="5" t="s">
        <v>325</v>
      </c>
    </row>
    <row r="21" spans="1:1" x14ac:dyDescent="0.2">
      <c r="A21" s="12" t="s">
        <v>305</v>
      </c>
    </row>
    <row r="23" spans="1:1" x14ac:dyDescent="0.2">
      <c r="A23" s="5" t="s">
        <v>314</v>
      </c>
    </row>
    <row r="24" spans="1:1" x14ac:dyDescent="0.2">
      <c r="A24" s="5" t="s">
        <v>315</v>
      </c>
    </row>
    <row r="25" spans="1:1" x14ac:dyDescent="0.2">
      <c r="A25" s="5" t="s">
        <v>316</v>
      </c>
    </row>
    <row r="26" spans="1:1" x14ac:dyDescent="0.2">
      <c r="A26" s="5" t="s">
        <v>317</v>
      </c>
    </row>
    <row r="27" spans="1:1" x14ac:dyDescent="0.2">
      <c r="A27" s="5" t="s">
        <v>318</v>
      </c>
    </row>
    <row r="28" spans="1:1" x14ac:dyDescent="0.2">
      <c r="A28" s="5" t="s">
        <v>319</v>
      </c>
    </row>
    <row r="30" spans="1:1" x14ac:dyDescent="0.2">
      <c r="A30" s="13" t="s">
        <v>306</v>
      </c>
    </row>
    <row r="32" spans="1:1" x14ac:dyDescent="0.2">
      <c r="A32" s="5" t="s">
        <v>320</v>
      </c>
    </row>
    <row r="33" spans="1:1" x14ac:dyDescent="0.2">
      <c r="A33" s="5" t="s">
        <v>321</v>
      </c>
    </row>
    <row r="34" spans="1:1" x14ac:dyDescent="0.2">
      <c r="A34" s="5" t="s">
        <v>322</v>
      </c>
    </row>
    <row r="36" spans="1:1" x14ac:dyDescent="0.2">
      <c r="A36" s="8" t="s">
        <v>308</v>
      </c>
    </row>
  </sheetData>
  <hyperlinks>
    <hyperlink ref="A7" location="'Tabla 1'!A1" display="EVOLUCION DEL NUMERO DE PERSONAS CON DISCAPACIDAD 2002-2015 SEGÚN TIPOLOGÍA"/>
    <hyperlink ref="A8" location="'Tabla 2'!A1" display="EVOLUCION DEL NUMERO Y PROPORCIÓN DE PERSONAS CON DISCAPACIDAD MAYORES Y MENORES DE 65 AÑOS EN RELACIÓN A LA POBLACIÓN 2003-2015"/>
    <hyperlink ref="A12" location="'Tabla 3'!A1" display="PERSONAS CON DISCAPACIDAD SEGÚN GÉNERO "/>
    <hyperlink ref="A13" location="'Tabla 4 '!A1" display="PERSONAS CON DISCAPACIDAD POR GRUPOS DE EDAD Y GÉNERO "/>
    <hyperlink ref="A14" location="'Tabla 5'!A1" display="PERSONAS CON DISCAPACIDAD POR GRUPOS DE EDAD Y GÉNERO MENORES DE 65 AÑOS"/>
    <hyperlink ref="A15" location="'Tabla 6'!A1" display="PERSONAS CON DISCAPACIDAD EN EDAD LABORAL SEGÚN TIPOLOGÍA, GRUPOS DE EDAD Y GÉNERO (DE 16 A 64 AÑOS)"/>
    <hyperlink ref="A19" location="'Tabla 7'!A1" display="PERSONAS CON DISCAPACIDAD POR AREAS DE SERVICIOS SOCIALES  "/>
    <hyperlink ref="A23" location="'Tabla 8'!A1" display="PERSONAS CON DISCAPACIDAD SEGÚN GRADO DE DISCAPACIDAD Y GRUPOS DE EDAD"/>
    <hyperlink ref="A24" location="'Tabla 9'!A1" display="PERSONAS CON DISCAPACIDAD MENORES 65 AÑOS SEGÚN GRADO DE DISCAPACIDAD Y GRUPOS DE EDAD"/>
    <hyperlink ref="A25" location="'Tabla 10'!A1" display="PERSONAS CON DISCAPACIDAD MENORES 65 AÑOS SEGÚN GRADO DE DISCAPACIDAD Y GÉNERO"/>
    <hyperlink ref="A26" location="'Tabla 11'!A1" display="PERSONAS CON DISCAPACIDAD SEGÚN GRADO DE DISCAPACIDAD Y TIPOLOGÍA"/>
    <hyperlink ref="A27" location="'Tabla 12'!A1" display="PERSONAS CON DISCAPACIDAD MENORES DE 65 AÑOS SEGÚN GRADO DE DISCAPACIDAD Y TIPOLOGÍA"/>
    <hyperlink ref="A28" location="'Tabla 13'!A1" display="PERSONAS CON DISCAPACIDAD MENORES 65 AÑOS SEGÚN GRADO DE DISCAPACIDAD, TIPOLOGÍA Y GÉNERO"/>
    <hyperlink ref="A32" location="'Tabla 14'!A1" display="PERSONAS CON DISCAPACIDAD MAYORES Y MENORES DE 65 AÑOS POR MUNICIPIOS"/>
    <hyperlink ref="A33" location="'Tabla 15'!A1" display="PERSONAS CON DISCAPACIDAD POR MUNICIPIOS Y TIPOLOGÍA"/>
    <hyperlink ref="A34" location="'Tabla 16'!Títulos_a_imprimir" display="PERSONAS CON DISCAPACIDAD SEGÚN MUNICIPIOS, TIPOLOGÍA Y GÉNERO"/>
    <hyperlink ref="A36" location="'RESUMEN DATOS'!A1" display="RESUMEN DE DATOS"/>
  </hyperlinks>
  <printOptions horizontalCentered="1" verticalCentered="1"/>
  <pageMargins left="0" right="0" top="1.1417322834645669" bottom="0.74803149606299213" header="0" footer="0.31496062992125984"/>
  <pageSetup paperSize="9" scale="90" orientation="landscape" useFirstPageNumber="1" r:id="rId1"/>
  <headerFooter>
    <oddHeader>&amp;C&amp;G</oddHeader>
    <oddFooter>Página 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theme="2" tint="-0.499984740745262"/>
    <pageSetUpPr fitToPage="1"/>
  </sheetPr>
  <dimension ref="B2:K25"/>
  <sheetViews>
    <sheetView view="pageLayout" zoomScaleNormal="100" workbookViewId="0">
      <selection activeCell="E28" sqref="E28"/>
    </sheetView>
  </sheetViews>
  <sheetFormatPr baseColWidth="10" defaultRowHeight="12.75" x14ac:dyDescent="0.2"/>
  <cols>
    <col min="1" max="1" width="2.85546875" style="44" customWidth="1"/>
    <col min="2" max="2" width="26.140625" style="44" customWidth="1"/>
    <col min="3" max="10" width="11.42578125" style="44" customWidth="1"/>
    <col min="11" max="11" width="14.42578125" style="44" customWidth="1"/>
    <col min="12" max="12" width="15" style="44" customWidth="1"/>
    <col min="13" max="16384" width="11.42578125" style="44"/>
  </cols>
  <sheetData>
    <row r="2" spans="2:11" ht="15" x14ac:dyDescent="0.25">
      <c r="C2" s="572" t="s">
        <v>301</v>
      </c>
      <c r="D2" s="572"/>
      <c r="E2" s="572"/>
      <c r="F2" s="572"/>
      <c r="G2" s="572"/>
      <c r="H2" s="572"/>
      <c r="I2" s="572"/>
      <c r="J2" s="572"/>
    </row>
    <row r="3" spans="2:11" x14ac:dyDescent="0.2">
      <c r="J3" s="65" t="s">
        <v>309</v>
      </c>
    </row>
    <row r="4" spans="2:11" x14ac:dyDescent="0.2">
      <c r="C4" s="573" t="s">
        <v>74</v>
      </c>
      <c r="D4" s="573"/>
      <c r="E4" s="573"/>
      <c r="F4" s="573"/>
      <c r="G4" s="573"/>
      <c r="H4" s="573"/>
      <c r="I4" s="573"/>
      <c r="J4" s="573"/>
      <c r="K4" s="37"/>
    </row>
    <row r="5" spans="2:11" x14ac:dyDescent="0.2">
      <c r="B5" s="40"/>
      <c r="C5" s="545" t="s">
        <v>0</v>
      </c>
      <c r="D5" s="545"/>
      <c r="E5" s="545"/>
      <c r="F5" s="545"/>
      <c r="G5" s="545"/>
      <c r="H5" s="545"/>
      <c r="I5" s="545"/>
      <c r="J5" s="545"/>
    </row>
    <row r="6" spans="2:11" x14ac:dyDescent="0.2">
      <c r="B6" s="40"/>
      <c r="C6" s="40"/>
      <c r="D6" s="40"/>
      <c r="E6" s="40"/>
      <c r="F6" s="40"/>
      <c r="G6" s="40"/>
      <c r="H6" s="40"/>
      <c r="I6" s="40"/>
      <c r="J6" s="40"/>
    </row>
    <row r="7" spans="2:11" x14ac:dyDescent="0.2">
      <c r="B7" s="40"/>
      <c r="C7" s="40"/>
      <c r="D7" s="40"/>
      <c r="E7" s="40"/>
      <c r="F7" s="40"/>
      <c r="G7" s="40"/>
      <c r="H7" s="40"/>
      <c r="I7" s="40"/>
      <c r="J7" s="40"/>
    </row>
    <row r="8" spans="2:11" ht="13.5" thickBot="1" x14ac:dyDescent="0.25">
      <c r="B8" s="40"/>
      <c r="C8" s="40"/>
      <c r="D8" s="40"/>
      <c r="E8" s="40"/>
      <c r="F8" s="40"/>
      <c r="G8" s="40"/>
      <c r="H8" s="40"/>
      <c r="I8" s="40"/>
      <c r="J8" s="40"/>
    </row>
    <row r="9" spans="2:11" ht="16.5" thickTop="1" thickBot="1" x14ac:dyDescent="0.3">
      <c r="B9" s="97"/>
      <c r="C9" s="194" t="s">
        <v>46</v>
      </c>
      <c r="D9" s="147" t="s">
        <v>1</v>
      </c>
      <c r="E9" s="147" t="s">
        <v>47</v>
      </c>
      <c r="F9" s="147" t="s">
        <v>1</v>
      </c>
      <c r="G9" s="147" t="s">
        <v>48</v>
      </c>
      <c r="H9" s="147" t="s">
        <v>1</v>
      </c>
      <c r="I9" s="147" t="s">
        <v>15</v>
      </c>
      <c r="J9" s="149" t="s">
        <v>1</v>
      </c>
    </row>
    <row r="10" spans="2:11" ht="15" x14ac:dyDescent="0.25">
      <c r="B10" s="209" t="s">
        <v>20</v>
      </c>
      <c r="C10" s="446">
        <v>3984</v>
      </c>
      <c r="D10" s="447">
        <f>C10*100/$C$14</f>
        <v>3.1580699626643836</v>
      </c>
      <c r="E10" s="439">
        <v>282</v>
      </c>
      <c r="F10" s="447">
        <f>E10*100/$E$14</f>
        <v>0.57310084136080963</v>
      </c>
      <c r="G10" s="439">
        <v>151</v>
      </c>
      <c r="H10" s="447">
        <f>G10*100/$G$14</f>
        <v>0.57856622859113371</v>
      </c>
      <c r="I10" s="440">
        <f>C10+E10+G10</f>
        <v>4417</v>
      </c>
      <c r="J10" s="448">
        <f>I10*100/$I$14</f>
        <v>2.1925165543190146</v>
      </c>
    </row>
    <row r="11" spans="2:11" ht="15" x14ac:dyDescent="0.25">
      <c r="B11" s="210" t="s">
        <v>45</v>
      </c>
      <c r="C11" s="446">
        <v>14907</v>
      </c>
      <c r="D11" s="447">
        <f>C11*100/$C$14</f>
        <v>11.816603647951297</v>
      </c>
      <c r="E11" s="439">
        <v>2222</v>
      </c>
      <c r="F11" s="447">
        <f>E11*100/$E$14</f>
        <v>4.5157094663252453</v>
      </c>
      <c r="G11" s="439">
        <v>1592</v>
      </c>
      <c r="H11" s="447">
        <f>G11*100/$G$14</f>
        <v>6.0998505689873177</v>
      </c>
      <c r="I11" s="440">
        <f>C11+E11+G11</f>
        <v>18721</v>
      </c>
      <c r="J11" s="448">
        <f>I11*100/$I$14</f>
        <v>9.2927558101440493</v>
      </c>
    </row>
    <row r="12" spans="2:11" ht="15" x14ac:dyDescent="0.25">
      <c r="B12" s="210" t="s">
        <v>22</v>
      </c>
      <c r="C12" s="446">
        <v>33075</v>
      </c>
      <c r="D12" s="447">
        <f>C12*100/$C$14</f>
        <v>26.218163658414781</v>
      </c>
      <c r="E12" s="439">
        <v>16182</v>
      </c>
      <c r="F12" s="447">
        <f>E12*100/$E$14</f>
        <v>32.886233386172421</v>
      </c>
      <c r="G12" s="439">
        <v>10102</v>
      </c>
      <c r="H12" s="447">
        <f>G12*100/$G$14</f>
        <v>38.706463849189625</v>
      </c>
      <c r="I12" s="440">
        <f>C12+E12+G12</f>
        <v>59359</v>
      </c>
      <c r="J12" s="448">
        <f>I12*100/$I$14</f>
        <v>29.46470232008657</v>
      </c>
    </row>
    <row r="13" spans="2:11" ht="15.75" thickBot="1" x14ac:dyDescent="0.3">
      <c r="B13" s="210" t="s">
        <v>23</v>
      </c>
      <c r="C13" s="446">
        <v>74187</v>
      </c>
      <c r="D13" s="447">
        <f>C13*100/$C$14</f>
        <v>58.807162730969537</v>
      </c>
      <c r="E13" s="439">
        <v>30520</v>
      </c>
      <c r="F13" s="447">
        <f>E13*100/$E$14</f>
        <v>62.024956306141526</v>
      </c>
      <c r="G13" s="439">
        <v>14254</v>
      </c>
      <c r="H13" s="447">
        <f>G13*100/$G$14</f>
        <v>54.615119353231925</v>
      </c>
      <c r="I13" s="440">
        <f>C13+E13+G13</f>
        <v>118961</v>
      </c>
      <c r="J13" s="448">
        <f>I13*100/$I$14</f>
        <v>59.05002531545037</v>
      </c>
    </row>
    <row r="14" spans="2:11" ht="15.75" thickBot="1" x14ac:dyDescent="0.3">
      <c r="B14" s="211" t="s">
        <v>15</v>
      </c>
      <c r="C14" s="449">
        <f>SUM(C10:C13)</f>
        <v>126153</v>
      </c>
      <c r="D14" s="450">
        <f>C14*100/$C$14</f>
        <v>100</v>
      </c>
      <c r="E14" s="451">
        <f>SUM(E10:E13)</f>
        <v>49206</v>
      </c>
      <c r="F14" s="450">
        <f>E14*100/$E$14</f>
        <v>100</v>
      </c>
      <c r="G14" s="451">
        <f>SUM(G10:G13)</f>
        <v>26099</v>
      </c>
      <c r="H14" s="450">
        <f>G14*100/$G$14</f>
        <v>100</v>
      </c>
      <c r="I14" s="451">
        <f>C14+E14+G14</f>
        <v>201458</v>
      </c>
      <c r="J14" s="452">
        <f>I14*100/$I$14</f>
        <v>100</v>
      </c>
    </row>
    <row r="15" spans="2:11" x14ac:dyDescent="0.2">
      <c r="B15" s="40"/>
      <c r="C15" s="40"/>
      <c r="D15" s="40"/>
      <c r="E15" s="40"/>
      <c r="F15" s="40"/>
      <c r="G15" s="40"/>
      <c r="H15" s="40"/>
      <c r="I15" s="40"/>
      <c r="J15" s="40"/>
    </row>
    <row r="16" spans="2:11" x14ac:dyDescent="0.2">
      <c r="B16" s="546" t="s">
        <v>331</v>
      </c>
      <c r="C16" s="546"/>
      <c r="D16" s="546"/>
      <c r="E16" s="546"/>
      <c r="F16" s="546"/>
      <c r="G16" s="546"/>
      <c r="H16" s="546"/>
      <c r="I16" s="546"/>
      <c r="J16" s="546"/>
    </row>
    <row r="17" spans="2:10" x14ac:dyDescent="0.2">
      <c r="B17" s="550" t="s">
        <v>292</v>
      </c>
      <c r="C17" s="550"/>
      <c r="D17" s="550"/>
      <c r="E17" s="550"/>
      <c r="F17" s="550"/>
      <c r="G17" s="550"/>
      <c r="H17" s="550"/>
      <c r="I17" s="550"/>
      <c r="J17" s="550"/>
    </row>
    <row r="18" spans="2:10" x14ac:dyDescent="0.2">
      <c r="J18" s="90"/>
    </row>
    <row r="19" spans="2:10" x14ac:dyDescent="0.2">
      <c r="I19" s="37"/>
    </row>
    <row r="20" spans="2:10" x14ac:dyDescent="0.2">
      <c r="I20" s="87"/>
    </row>
    <row r="21" spans="2:10" x14ac:dyDescent="0.2">
      <c r="I21" s="87"/>
    </row>
    <row r="22" spans="2:10" x14ac:dyDescent="0.2">
      <c r="H22" s="45"/>
    </row>
    <row r="23" spans="2:10" x14ac:dyDescent="0.2">
      <c r="H23" s="45"/>
    </row>
    <row r="24" spans="2:10" x14ac:dyDescent="0.2">
      <c r="H24" s="45"/>
    </row>
    <row r="25" spans="2:10" x14ac:dyDescent="0.2">
      <c r="H25" s="45"/>
    </row>
  </sheetData>
  <mergeCells count="5">
    <mergeCell ref="C2:J2"/>
    <mergeCell ref="C4:J4"/>
    <mergeCell ref="C5:J5"/>
    <mergeCell ref="B16:J16"/>
    <mergeCell ref="B17:J17"/>
  </mergeCells>
  <phoneticPr fontId="4" type="noConversion"/>
  <hyperlinks>
    <hyperlink ref="J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0" orientation="landscape" useFirstPageNumber="1" r:id="rId1"/>
  <headerFooter alignWithMargins="0">
    <oddHeader>&amp;C&amp;G</oddHeader>
    <oddFooter>Página &amp;P</oddFooter>
  </headerFooter>
  <ignoredErrors>
    <ignoredError sqref="F14 D14" formula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theme="2" tint="-0.499984740745262"/>
  </sheetPr>
  <dimension ref="A2:I27"/>
  <sheetViews>
    <sheetView view="pageLayout" zoomScaleNormal="100" workbookViewId="0">
      <selection activeCell="E23" sqref="E23"/>
    </sheetView>
  </sheetViews>
  <sheetFormatPr baseColWidth="10" defaultRowHeight="12.75" x14ac:dyDescent="0.2"/>
  <cols>
    <col min="1" max="1" width="2.85546875" style="295" customWidth="1"/>
    <col min="2" max="2" width="28.42578125" style="36" customWidth="1"/>
    <col min="3" max="5" width="14" style="36" customWidth="1"/>
    <col min="6" max="6" width="11" style="36" customWidth="1"/>
    <col min="7" max="7" width="17.140625" style="36" customWidth="1"/>
    <col min="8" max="8" width="15" style="36" customWidth="1"/>
    <col min="9" max="16384" width="11.42578125" style="36"/>
  </cols>
  <sheetData>
    <row r="2" spans="2:8" ht="15" x14ac:dyDescent="0.25">
      <c r="C2" s="574" t="s">
        <v>302</v>
      </c>
      <c r="D2" s="574"/>
      <c r="E2" s="574"/>
      <c r="F2" s="574"/>
      <c r="G2" s="574"/>
      <c r="H2" s="574"/>
    </row>
    <row r="3" spans="2:8" x14ac:dyDescent="0.2">
      <c r="H3" s="66" t="s">
        <v>309</v>
      </c>
    </row>
    <row r="4" spans="2:8" ht="15" x14ac:dyDescent="0.25">
      <c r="C4" s="556" t="s">
        <v>73</v>
      </c>
      <c r="D4" s="556"/>
      <c r="E4" s="556"/>
      <c r="F4" s="556"/>
      <c r="G4" s="556"/>
      <c r="H4" s="556"/>
    </row>
    <row r="5" spans="2:8" x14ac:dyDescent="0.2">
      <c r="C5" s="545" t="s">
        <v>0</v>
      </c>
      <c r="D5" s="545"/>
      <c r="E5" s="545"/>
      <c r="F5" s="545"/>
      <c r="G5" s="545"/>
      <c r="H5" s="545"/>
    </row>
    <row r="8" spans="2:8" ht="13.5" thickBot="1" x14ac:dyDescent="0.25"/>
    <row r="9" spans="2:8" ht="16.5" thickTop="1" thickBot="1" x14ac:dyDescent="0.3">
      <c r="B9" s="142"/>
      <c r="C9" s="212" t="s">
        <v>17</v>
      </c>
      <c r="D9" s="213" t="s">
        <v>1</v>
      </c>
      <c r="E9" s="213" t="s">
        <v>18</v>
      </c>
      <c r="F9" s="213" t="s">
        <v>1</v>
      </c>
      <c r="G9" s="213" t="s">
        <v>15</v>
      </c>
      <c r="H9" s="214" t="s">
        <v>1</v>
      </c>
    </row>
    <row r="10" spans="2:8" ht="15" x14ac:dyDescent="0.25">
      <c r="B10" s="399" t="s">
        <v>46</v>
      </c>
      <c r="C10" s="437">
        <v>68712</v>
      </c>
      <c r="D10" s="438">
        <f>C10*100/$C$13</f>
        <v>62.497271338135775</v>
      </c>
      <c r="E10" s="439">
        <v>57441</v>
      </c>
      <c r="F10" s="438">
        <f>E10*100/$E$13</f>
        <v>62.767445418187378</v>
      </c>
      <c r="G10" s="440">
        <f>C10+E10</f>
        <v>126153</v>
      </c>
      <c r="H10" s="441">
        <f>G10*100/$G$13</f>
        <v>62.620000198552553</v>
      </c>
    </row>
    <row r="11" spans="2:8" ht="15" x14ac:dyDescent="0.25">
      <c r="B11" s="400" t="s">
        <v>47</v>
      </c>
      <c r="C11" s="437">
        <v>26831</v>
      </c>
      <c r="D11" s="438">
        <f t="shared" ref="D11:D13" si="0">C11*100/$C$13</f>
        <v>24.404242159644909</v>
      </c>
      <c r="E11" s="439">
        <v>22375</v>
      </c>
      <c r="F11" s="438">
        <f t="shared" ref="F11:F13" si="1">E11*100/$E$13</f>
        <v>24.449810957886225</v>
      </c>
      <c r="G11" s="440">
        <f>C11+E11</f>
        <v>49206</v>
      </c>
      <c r="H11" s="441">
        <f t="shared" ref="H11:H13" si="2">G11*100/$G$13</f>
        <v>24.42494217156926</v>
      </c>
    </row>
    <row r="12" spans="2:8" ht="15" x14ac:dyDescent="0.25">
      <c r="B12" s="401" t="s">
        <v>48</v>
      </c>
      <c r="C12" s="437">
        <v>14401</v>
      </c>
      <c r="D12" s="438">
        <f t="shared" si="0"/>
        <v>13.098486502219311</v>
      </c>
      <c r="E12" s="439">
        <v>11698</v>
      </c>
      <c r="F12" s="438">
        <f t="shared" si="1"/>
        <v>12.782743623926393</v>
      </c>
      <c r="G12" s="440">
        <f>C12+E12</f>
        <v>26099</v>
      </c>
      <c r="H12" s="441">
        <f t="shared" si="2"/>
        <v>12.955057629878189</v>
      </c>
    </row>
    <row r="13" spans="2:8" ht="15.75" thickBot="1" x14ac:dyDescent="0.3">
      <c r="B13" s="215" t="s">
        <v>15</v>
      </c>
      <c r="C13" s="442">
        <f>SUM(C10:C12)</f>
        <v>109944</v>
      </c>
      <c r="D13" s="443">
        <f t="shared" si="0"/>
        <v>100</v>
      </c>
      <c r="E13" s="444">
        <f>SUM(E10:E12)</f>
        <v>91514</v>
      </c>
      <c r="F13" s="443">
        <f t="shared" si="1"/>
        <v>100</v>
      </c>
      <c r="G13" s="444">
        <f>C13+E13</f>
        <v>201458</v>
      </c>
      <c r="H13" s="445">
        <f t="shared" si="2"/>
        <v>100</v>
      </c>
    </row>
    <row r="15" spans="2:8" x14ac:dyDescent="0.2">
      <c r="B15" s="545" t="s">
        <v>333</v>
      </c>
      <c r="C15" s="545"/>
      <c r="D15" s="545"/>
      <c r="E15" s="545"/>
      <c r="F15" s="545"/>
      <c r="G15" s="545"/>
      <c r="H15" s="545"/>
    </row>
    <row r="16" spans="2:8" x14ac:dyDescent="0.2">
      <c r="B16" s="545" t="s">
        <v>292</v>
      </c>
      <c r="C16" s="545"/>
      <c r="D16" s="545"/>
      <c r="E16" s="545"/>
      <c r="F16" s="545"/>
      <c r="G16" s="545"/>
      <c r="H16" s="545"/>
    </row>
    <row r="18" spans="8:9" x14ac:dyDescent="0.2">
      <c r="H18" s="70"/>
    </row>
    <row r="27" spans="8:9" x14ac:dyDescent="0.2">
      <c r="I27" s="96"/>
    </row>
  </sheetData>
  <mergeCells count="5">
    <mergeCell ref="C4:H4"/>
    <mergeCell ref="C2:H2"/>
    <mergeCell ref="C5:H5"/>
    <mergeCell ref="B16:H16"/>
    <mergeCell ref="B15:H15"/>
  </mergeCells>
  <phoneticPr fontId="4" type="noConversion"/>
  <hyperlinks>
    <hyperlink ref="H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1" orientation="landscape" useFirstPageNumber="1" r:id="rId1"/>
  <headerFooter alignWithMargins="0">
    <oddHeader>&amp;C&amp;G</oddHeader>
    <oddFooter>Página &amp;P</oddFooter>
  </headerFooter>
  <ignoredErrors>
    <ignoredError sqref="D13" formula="1"/>
  </ignoredError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theme="2" tint="-0.499984740745262"/>
    <pageSetUpPr fitToPage="1"/>
  </sheetPr>
  <dimension ref="B2:K22"/>
  <sheetViews>
    <sheetView view="pageLayout" zoomScaleNormal="100" workbookViewId="0">
      <selection activeCell="G18" sqref="G18"/>
    </sheetView>
  </sheetViews>
  <sheetFormatPr baseColWidth="10" defaultRowHeight="12.75" x14ac:dyDescent="0.2"/>
  <cols>
    <col min="1" max="1" width="2.85546875" style="44" customWidth="1"/>
    <col min="2" max="2" width="23.85546875" style="44" customWidth="1"/>
    <col min="3" max="10" width="13.42578125" style="44" customWidth="1"/>
    <col min="11" max="11" width="11.42578125" style="44"/>
    <col min="12" max="12" width="18.7109375" style="44" customWidth="1"/>
    <col min="13" max="16384" width="11.42578125" style="44"/>
  </cols>
  <sheetData>
    <row r="2" spans="2:10" ht="15" x14ac:dyDescent="0.25">
      <c r="B2" s="544" t="s">
        <v>64</v>
      </c>
      <c r="C2" s="544"/>
      <c r="D2" s="544"/>
      <c r="E2" s="544"/>
      <c r="F2" s="544"/>
      <c r="G2" s="544"/>
      <c r="H2" s="544"/>
      <c r="I2" s="544"/>
      <c r="J2" s="544"/>
    </row>
    <row r="3" spans="2:10" x14ac:dyDescent="0.2">
      <c r="I3" s="65" t="s">
        <v>309</v>
      </c>
    </row>
    <row r="4" spans="2:10" ht="15" x14ac:dyDescent="0.25">
      <c r="B4" s="556" t="s">
        <v>75</v>
      </c>
      <c r="C4" s="556"/>
      <c r="D4" s="556"/>
      <c r="E4" s="556"/>
      <c r="F4" s="556"/>
      <c r="G4" s="556"/>
      <c r="H4" s="556"/>
      <c r="I4" s="556"/>
      <c r="J4" s="556"/>
    </row>
    <row r="5" spans="2:10" x14ac:dyDescent="0.2">
      <c r="B5" s="40"/>
      <c r="C5" s="40"/>
      <c r="D5" s="545" t="s">
        <v>0</v>
      </c>
      <c r="E5" s="545"/>
      <c r="F5" s="545"/>
      <c r="G5" s="545"/>
      <c r="H5" s="40"/>
      <c r="I5" s="40"/>
      <c r="J5" s="85"/>
    </row>
    <row r="6" spans="2:10" x14ac:dyDescent="0.2">
      <c r="B6" s="40"/>
      <c r="C6" s="40"/>
      <c r="D6" s="36"/>
      <c r="E6" s="36"/>
      <c r="F6" s="36"/>
      <c r="G6" s="36"/>
      <c r="H6" s="40"/>
      <c r="I6" s="40"/>
      <c r="J6" s="85"/>
    </row>
    <row r="7" spans="2:10" ht="13.5" thickBot="1" x14ac:dyDescent="0.25">
      <c r="B7" s="40"/>
      <c r="C7" s="40"/>
      <c r="D7" s="40"/>
      <c r="E7" s="40"/>
      <c r="F7" s="40"/>
      <c r="G7" s="40"/>
      <c r="H7" s="40"/>
      <c r="I7" s="40"/>
      <c r="J7" s="85"/>
    </row>
    <row r="8" spans="2:10" ht="15" customHeight="1" thickTop="1" thickBot="1" x14ac:dyDescent="0.25">
      <c r="B8" s="40"/>
      <c r="C8" s="194" t="s">
        <v>46</v>
      </c>
      <c r="D8" s="216" t="s">
        <v>1</v>
      </c>
      <c r="E8" s="217" t="s">
        <v>47</v>
      </c>
      <c r="F8" s="218" t="s">
        <v>1</v>
      </c>
      <c r="G8" s="219" t="s">
        <v>48</v>
      </c>
      <c r="H8" s="216" t="s">
        <v>1</v>
      </c>
      <c r="I8" s="217" t="s">
        <v>15</v>
      </c>
      <c r="J8" s="149" t="s">
        <v>1</v>
      </c>
    </row>
    <row r="9" spans="2:10" ht="15" customHeight="1" thickTop="1" x14ac:dyDescent="0.2">
      <c r="B9" s="402" t="s">
        <v>37</v>
      </c>
      <c r="C9" s="410">
        <v>124776</v>
      </c>
      <c r="D9" s="411">
        <f>C9*100/C18</f>
        <v>62.619064347442063</v>
      </c>
      <c r="E9" s="412">
        <v>42068</v>
      </c>
      <c r="F9" s="413">
        <f>E9*100/E18</f>
        <v>51.118536970654354</v>
      </c>
      <c r="G9" s="414">
        <v>29136</v>
      </c>
      <c r="H9" s="411">
        <f>G9*100/G18</f>
        <v>53.694045666476235</v>
      </c>
      <c r="I9" s="412">
        <f>C9+E9+G9</f>
        <v>195980</v>
      </c>
      <c r="J9" s="415">
        <f>I9*100/I18</f>
        <v>58.358644511940923</v>
      </c>
    </row>
    <row r="10" spans="2:10" ht="15" customHeight="1" x14ac:dyDescent="0.2">
      <c r="B10" s="403" t="s">
        <v>50</v>
      </c>
      <c r="C10" s="410">
        <f>C11+C12</f>
        <v>40538</v>
      </c>
      <c r="D10" s="411">
        <f>C10*100/C18</f>
        <v>20.344069616886312</v>
      </c>
      <c r="E10" s="412">
        <f>E11+E12</f>
        <v>29380</v>
      </c>
      <c r="F10" s="413">
        <f>E10*100/E18</f>
        <v>35.700832371346984</v>
      </c>
      <c r="G10" s="414">
        <f>G11+G12</f>
        <v>12056</v>
      </c>
      <c r="H10" s="411">
        <f>G10*100/G18</f>
        <v>22.21771741333874</v>
      </c>
      <c r="I10" s="412">
        <f t="shared" ref="I10:I16" si="0">C10+E10+G10</f>
        <v>81974</v>
      </c>
      <c r="J10" s="415">
        <f>I10*100/I18</f>
        <v>24.410100649157286</v>
      </c>
    </row>
    <row r="11" spans="2:10" ht="15" customHeight="1" x14ac:dyDescent="0.2">
      <c r="B11" s="404" t="s">
        <v>10</v>
      </c>
      <c r="C11" s="416">
        <v>15108</v>
      </c>
      <c r="D11" s="417">
        <f>C11*100/C18</f>
        <v>7.5819774969637965</v>
      </c>
      <c r="E11" s="418">
        <v>9200</v>
      </c>
      <c r="F11" s="419">
        <f>E11*100/E18</f>
        <v>11.17929400328088</v>
      </c>
      <c r="G11" s="420">
        <v>5911</v>
      </c>
      <c r="H11" s="417">
        <f>G11*100/G18</f>
        <v>10.893242172382655</v>
      </c>
      <c r="I11" s="421">
        <f t="shared" si="0"/>
        <v>30219</v>
      </c>
      <c r="J11" s="422">
        <f>I11*100/I18</f>
        <v>8.9985706628551014</v>
      </c>
    </row>
    <row r="12" spans="2:10" ht="15" customHeight="1" x14ac:dyDescent="0.2">
      <c r="B12" s="404" t="s">
        <v>11</v>
      </c>
      <c r="C12" s="416">
        <v>25430</v>
      </c>
      <c r="D12" s="417">
        <f>C12*100/C18</f>
        <v>12.762092119922514</v>
      </c>
      <c r="E12" s="418">
        <v>20180</v>
      </c>
      <c r="F12" s="419">
        <f>E12*100/E18</f>
        <v>24.521538368066103</v>
      </c>
      <c r="G12" s="420">
        <v>6145</v>
      </c>
      <c r="H12" s="417">
        <f>G12*100/G18</f>
        <v>11.324475240956085</v>
      </c>
      <c r="I12" s="421">
        <f t="shared" si="0"/>
        <v>51755</v>
      </c>
      <c r="J12" s="422">
        <f>I12*100/I18</f>
        <v>15.411529986302186</v>
      </c>
    </row>
    <row r="13" spans="2:10" ht="15" customHeight="1" x14ac:dyDescent="0.2">
      <c r="B13" s="403" t="s">
        <v>12</v>
      </c>
      <c r="C13" s="410">
        <v>28710</v>
      </c>
      <c r="D13" s="411">
        <f>C13*100/C18</f>
        <v>14.408166133030884</v>
      </c>
      <c r="E13" s="412">
        <v>9481</v>
      </c>
      <c r="F13" s="413">
        <f>E13*100/E18</f>
        <v>11.52074852664196</v>
      </c>
      <c r="G13" s="414">
        <v>12524</v>
      </c>
      <c r="H13" s="411">
        <f>G13*100/G18</f>
        <v>23.080183550485597</v>
      </c>
      <c r="I13" s="412">
        <f t="shared" si="0"/>
        <v>50715</v>
      </c>
      <c r="J13" s="415">
        <f>I13*100/I18</f>
        <v>15.101840271574057</v>
      </c>
    </row>
    <row r="14" spans="2:10" ht="15" customHeight="1" x14ac:dyDescent="0.2">
      <c r="B14" s="404" t="s">
        <v>13</v>
      </c>
      <c r="C14" s="416">
        <v>17693</v>
      </c>
      <c r="D14" s="417">
        <f>C14*100/C18</f>
        <v>8.8792644859531666</v>
      </c>
      <c r="E14" s="418">
        <v>4054</v>
      </c>
      <c r="F14" s="419">
        <f>E14*100/E18</f>
        <v>4.9261802053587704</v>
      </c>
      <c r="G14" s="420">
        <v>1175</v>
      </c>
      <c r="H14" s="417">
        <f>G14*100/G18</f>
        <v>2.1653797246742714</v>
      </c>
      <c r="I14" s="421">
        <f t="shared" si="0"/>
        <v>22922</v>
      </c>
      <c r="J14" s="422">
        <f>I14*100/I18</f>
        <v>6.825680424036686</v>
      </c>
    </row>
    <row r="15" spans="2:10" ht="15" customHeight="1" x14ac:dyDescent="0.2">
      <c r="B15" s="404" t="s">
        <v>14</v>
      </c>
      <c r="C15" s="416">
        <v>11017</v>
      </c>
      <c r="D15" s="417">
        <f>C15*100/C18</f>
        <v>5.528901647077717</v>
      </c>
      <c r="E15" s="418">
        <v>5427</v>
      </c>
      <c r="F15" s="419">
        <f>E15*100/E18</f>
        <v>6.5945683212831883</v>
      </c>
      <c r="G15" s="420">
        <v>11349</v>
      </c>
      <c r="H15" s="417">
        <f>G15*100/G18</f>
        <v>20.914803825811326</v>
      </c>
      <c r="I15" s="421">
        <f t="shared" si="0"/>
        <v>27793</v>
      </c>
      <c r="J15" s="422">
        <f>I15*100/I18</f>
        <v>8.2761598475373717</v>
      </c>
    </row>
    <row r="16" spans="2:10" ht="15" customHeight="1" x14ac:dyDescent="0.2">
      <c r="B16" s="403" t="s">
        <v>8</v>
      </c>
      <c r="C16" s="410">
        <v>3804</v>
      </c>
      <c r="D16" s="411">
        <f>C16*100/C18</f>
        <v>1.9090443737390972</v>
      </c>
      <c r="E16" s="412">
        <v>1361</v>
      </c>
      <c r="F16" s="413">
        <f>E16*100/E18</f>
        <v>1.6538064280940519</v>
      </c>
      <c r="G16" s="414">
        <v>541</v>
      </c>
      <c r="H16" s="411">
        <f>G16*100/G18</f>
        <v>0.99699611153087742</v>
      </c>
      <c r="I16" s="412">
        <f t="shared" si="0"/>
        <v>5706</v>
      </c>
      <c r="J16" s="415">
        <f>I16*100/I18</f>
        <v>1.6991245309987493</v>
      </c>
    </row>
    <row r="17" spans="2:11" ht="15" customHeight="1" thickBot="1" x14ac:dyDescent="0.25">
      <c r="B17" s="405" t="s">
        <v>330</v>
      </c>
      <c r="C17" s="423">
        <v>1434</v>
      </c>
      <c r="D17" s="424">
        <f>C17*100/C18</f>
        <v>0.71965552890164708</v>
      </c>
      <c r="E17" s="425">
        <v>5</v>
      </c>
      <c r="F17" s="426">
        <f>E17*100/E18</f>
        <v>6.0757032626526522E-3</v>
      </c>
      <c r="G17" s="427">
        <v>6</v>
      </c>
      <c r="H17" s="424">
        <f>G17*100/G18</f>
        <v>1.1057258168549472E-2</v>
      </c>
      <c r="I17" s="425">
        <f>C17+E17+G17</f>
        <v>1445</v>
      </c>
      <c r="J17" s="428">
        <f>I17*100/I18</f>
        <v>0.43029003632898577</v>
      </c>
    </row>
    <row r="18" spans="2:11" ht="15" customHeight="1" thickBot="1" x14ac:dyDescent="0.25">
      <c r="B18" s="240" t="s">
        <v>15</v>
      </c>
      <c r="C18" s="429">
        <f>C9+C10+C13+C16+C17</f>
        <v>199262</v>
      </c>
      <c r="D18" s="430">
        <f t="shared" ref="D18:J18" si="1">D9+D10+D13+D16+D17</f>
        <v>100</v>
      </c>
      <c r="E18" s="431">
        <f t="shared" si="1"/>
        <v>82295</v>
      </c>
      <c r="F18" s="432">
        <f t="shared" si="1"/>
        <v>100</v>
      </c>
      <c r="G18" s="433">
        <f t="shared" si="1"/>
        <v>54263</v>
      </c>
      <c r="H18" s="430">
        <f t="shared" si="1"/>
        <v>100</v>
      </c>
      <c r="I18" s="431">
        <f t="shared" si="1"/>
        <v>335820</v>
      </c>
      <c r="J18" s="434">
        <f t="shared" si="1"/>
        <v>100</v>
      </c>
    </row>
    <row r="19" spans="2:11" ht="15" customHeight="1" thickTop="1" x14ac:dyDescent="0.2"/>
    <row r="20" spans="2:11" x14ac:dyDescent="0.2">
      <c r="B20" s="575" t="s">
        <v>331</v>
      </c>
      <c r="C20" s="575"/>
      <c r="D20" s="575"/>
      <c r="E20" s="575"/>
      <c r="F20" s="575"/>
      <c r="G20" s="575"/>
      <c r="H20" s="575"/>
      <c r="I20" s="575"/>
      <c r="J20" s="575"/>
    </row>
    <row r="21" spans="2:11" x14ac:dyDescent="0.2">
      <c r="B21" s="550" t="s">
        <v>292</v>
      </c>
      <c r="C21" s="550"/>
      <c r="D21" s="550"/>
      <c r="E21" s="550"/>
      <c r="F21" s="550"/>
      <c r="G21" s="550"/>
      <c r="H21" s="550"/>
      <c r="I21" s="550"/>
      <c r="J21" s="550"/>
      <c r="K21" s="550"/>
    </row>
    <row r="22" spans="2:11" x14ac:dyDescent="0.2">
      <c r="J22" s="90"/>
    </row>
  </sheetData>
  <mergeCells count="5">
    <mergeCell ref="B4:J4"/>
    <mergeCell ref="D5:G5"/>
    <mergeCell ref="B2:J2"/>
    <mergeCell ref="B20:J20"/>
    <mergeCell ref="B21:K21"/>
  </mergeCells>
  <phoneticPr fontId="4" type="noConversion"/>
  <hyperlinks>
    <hyperlink ref="I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2" orientation="landscape" useFirstPageNumber="1" r:id="rId1"/>
  <headerFooter alignWithMargins="0">
    <oddHeader>&amp;C&amp;G</oddHeader>
    <oddFooter>Página &amp;P</oddFooter>
  </headerFooter>
  <ignoredErrors>
    <ignoredError sqref="D10:G10 I9:I18" formula="1"/>
  </ignoredError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theme="2" tint="-0.499984740745262"/>
  </sheetPr>
  <dimension ref="B2:N26"/>
  <sheetViews>
    <sheetView view="pageLayout" zoomScaleNormal="100" workbookViewId="0">
      <selection activeCell="G19" activeCellId="1" sqref="E19 G19"/>
    </sheetView>
  </sheetViews>
  <sheetFormatPr baseColWidth="10" defaultRowHeight="12.75" x14ac:dyDescent="0.2"/>
  <cols>
    <col min="1" max="1" width="2.85546875" style="44" customWidth="1"/>
    <col min="2" max="2" width="18.140625" style="44" bestFit="1" customWidth="1"/>
    <col min="3" max="10" width="11.42578125" style="44" customWidth="1"/>
    <col min="11" max="11" width="11.5703125" style="44" customWidth="1"/>
    <col min="12" max="16384" width="11.42578125" style="44"/>
  </cols>
  <sheetData>
    <row r="2" spans="2:10" ht="15" x14ac:dyDescent="0.25">
      <c r="B2" s="544" t="s">
        <v>65</v>
      </c>
      <c r="C2" s="544"/>
      <c r="D2" s="544"/>
      <c r="E2" s="544"/>
      <c r="F2" s="544"/>
      <c r="G2" s="544"/>
      <c r="H2" s="544"/>
      <c r="I2" s="544"/>
      <c r="J2" s="544"/>
    </row>
    <row r="3" spans="2:10" x14ac:dyDescent="0.2">
      <c r="I3" s="65" t="s">
        <v>309</v>
      </c>
    </row>
    <row r="4" spans="2:10" ht="15" x14ac:dyDescent="0.25">
      <c r="B4" s="556" t="s">
        <v>76</v>
      </c>
      <c r="C4" s="556"/>
      <c r="D4" s="556"/>
      <c r="E4" s="556"/>
      <c r="F4" s="556"/>
      <c r="G4" s="556"/>
      <c r="H4" s="576"/>
      <c r="I4" s="576"/>
      <c r="J4" s="576"/>
    </row>
    <row r="5" spans="2:10" x14ac:dyDescent="0.2">
      <c r="B5" s="40"/>
      <c r="C5" s="40"/>
      <c r="D5" s="545" t="s">
        <v>0</v>
      </c>
      <c r="E5" s="545"/>
      <c r="F5" s="545"/>
      <c r="G5" s="545"/>
      <c r="H5" s="40"/>
      <c r="I5" s="40"/>
      <c r="J5" s="85"/>
    </row>
    <row r="6" spans="2:10" x14ac:dyDescent="0.2">
      <c r="B6" s="40"/>
      <c r="C6" s="40"/>
      <c r="D6" s="36"/>
      <c r="E6" s="36"/>
      <c r="F6" s="36"/>
      <c r="G6" s="36"/>
      <c r="H6" s="40"/>
      <c r="I6" s="40"/>
      <c r="J6" s="85"/>
    </row>
    <row r="7" spans="2:10" x14ac:dyDescent="0.2">
      <c r="B7" s="40"/>
      <c r="C7" s="40"/>
      <c r="D7" s="40"/>
      <c r="E7" s="40"/>
      <c r="F7" s="40"/>
      <c r="G7" s="40"/>
      <c r="H7" s="40"/>
      <c r="I7" s="40"/>
      <c r="J7" s="85"/>
    </row>
    <row r="8" spans="2:10" ht="13.5" thickBot="1" x14ac:dyDescent="0.25">
      <c r="B8" s="40"/>
      <c r="C8" s="40"/>
      <c r="D8" s="40"/>
      <c r="E8" s="40"/>
      <c r="F8" s="40"/>
      <c r="G8" s="40"/>
      <c r="H8" s="40"/>
      <c r="I8" s="40"/>
      <c r="J8" s="86"/>
    </row>
    <row r="9" spans="2:10" ht="15" customHeight="1" thickTop="1" thickBot="1" x14ac:dyDescent="0.25">
      <c r="B9" s="40"/>
      <c r="C9" s="194" t="s">
        <v>46</v>
      </c>
      <c r="D9" s="216" t="s">
        <v>1</v>
      </c>
      <c r="E9" s="217" t="s">
        <v>47</v>
      </c>
      <c r="F9" s="218" t="s">
        <v>1</v>
      </c>
      <c r="G9" s="219" t="s">
        <v>48</v>
      </c>
      <c r="H9" s="216" t="s">
        <v>1</v>
      </c>
      <c r="I9" s="217" t="s">
        <v>15</v>
      </c>
      <c r="J9" s="149" t="s">
        <v>1</v>
      </c>
    </row>
    <row r="10" spans="2:10" ht="15" customHeight="1" thickTop="1" x14ac:dyDescent="0.2">
      <c r="B10" s="406" t="s">
        <v>37</v>
      </c>
      <c r="C10" s="410">
        <v>69808</v>
      </c>
      <c r="D10" s="411">
        <f>C10*100/C19</f>
        <v>55.335980912067093</v>
      </c>
      <c r="E10" s="412">
        <v>19521</v>
      </c>
      <c r="F10" s="413">
        <f>E10*100/E19</f>
        <v>39.671991220582854</v>
      </c>
      <c r="G10" s="414">
        <v>12345</v>
      </c>
      <c r="H10" s="411">
        <f>G10*100/G19</f>
        <v>47.300662860646</v>
      </c>
      <c r="I10" s="412">
        <f>C10+E10+G10</f>
        <v>101674</v>
      </c>
      <c r="J10" s="415">
        <f>I10*100/I19</f>
        <v>50.469080403855891</v>
      </c>
    </row>
    <row r="11" spans="2:10" ht="15" customHeight="1" x14ac:dyDescent="0.2">
      <c r="B11" s="407" t="s">
        <v>50</v>
      </c>
      <c r="C11" s="410">
        <f>C12+C13</f>
        <v>36295</v>
      </c>
      <c r="D11" s="411">
        <f>C11*100/C19</f>
        <v>28.770619802937702</v>
      </c>
      <c r="E11" s="412">
        <f>E12+E13</f>
        <v>24123</v>
      </c>
      <c r="F11" s="413">
        <f>E11*100/E19</f>
        <v>49.024509206194367</v>
      </c>
      <c r="G11" s="414">
        <f>G12+G13</f>
        <v>7787</v>
      </c>
      <c r="H11" s="411">
        <f>G11*100/G19</f>
        <v>29.836392198934824</v>
      </c>
      <c r="I11" s="412">
        <f t="shared" ref="I11:I17" si="0">C11+E11+G11</f>
        <v>68205</v>
      </c>
      <c r="J11" s="415">
        <f>I11*100/I19</f>
        <v>33.855692005281497</v>
      </c>
    </row>
    <row r="12" spans="2:10" ht="15" customHeight="1" x14ac:dyDescent="0.2">
      <c r="B12" s="408" t="s">
        <v>10</v>
      </c>
      <c r="C12" s="416">
        <v>14854</v>
      </c>
      <c r="D12" s="417">
        <f>C12*100/C19</f>
        <v>11.774591171038342</v>
      </c>
      <c r="E12" s="418">
        <v>8557</v>
      </c>
      <c r="F12" s="419">
        <f>E12*100/E19</f>
        <v>17.390155672072513</v>
      </c>
      <c r="G12" s="420">
        <v>5337</v>
      </c>
      <c r="H12" s="417">
        <f>G12*100/G19</f>
        <v>20.449059350932988</v>
      </c>
      <c r="I12" s="421">
        <f t="shared" si="0"/>
        <v>28748</v>
      </c>
      <c r="J12" s="422">
        <f>I12*100/I19</f>
        <v>14.269971904813907</v>
      </c>
    </row>
    <row r="13" spans="2:10" ht="15" customHeight="1" x14ac:dyDescent="0.2">
      <c r="B13" s="408" t="s">
        <v>11</v>
      </c>
      <c r="C13" s="416">
        <v>21441</v>
      </c>
      <c r="D13" s="417">
        <f>C13*100/C19</f>
        <v>16.99602863189936</v>
      </c>
      <c r="E13" s="418">
        <v>15566</v>
      </c>
      <c r="F13" s="419">
        <f>E13*100/E19</f>
        <v>31.634353534121853</v>
      </c>
      <c r="G13" s="420">
        <v>2450</v>
      </c>
      <c r="H13" s="417">
        <f>G13*100/G19</f>
        <v>9.3873328480018383</v>
      </c>
      <c r="I13" s="421">
        <f t="shared" si="0"/>
        <v>39457</v>
      </c>
      <c r="J13" s="422">
        <f>I13*100/I19</f>
        <v>19.58572010046759</v>
      </c>
    </row>
    <row r="14" spans="2:10" ht="15" customHeight="1" x14ac:dyDescent="0.2">
      <c r="B14" s="407" t="s">
        <v>12</v>
      </c>
      <c r="C14" s="410">
        <f>C15+C16</f>
        <v>16034</v>
      </c>
      <c r="D14" s="411">
        <f>C14*100/C19</f>
        <v>12.709963298534319</v>
      </c>
      <c r="E14" s="412">
        <f>E15+E16</f>
        <v>4703</v>
      </c>
      <c r="F14" s="413">
        <f>E14*100/E19</f>
        <v>9.5577775068081134</v>
      </c>
      <c r="G14" s="414">
        <f>G15+G16</f>
        <v>5588</v>
      </c>
      <c r="H14" s="411">
        <f>G14*100/G19</f>
        <v>21.410782022299706</v>
      </c>
      <c r="I14" s="412">
        <f t="shared" si="0"/>
        <v>26325</v>
      </c>
      <c r="J14" s="415">
        <f>I14*100/I19</f>
        <v>13.067239821699808</v>
      </c>
    </row>
    <row r="15" spans="2:10" ht="15" customHeight="1" x14ac:dyDescent="0.2">
      <c r="B15" s="408" t="s">
        <v>13</v>
      </c>
      <c r="C15" s="416">
        <v>9925</v>
      </c>
      <c r="D15" s="417">
        <f>C15*100/C19</f>
        <v>7.8674308181335366</v>
      </c>
      <c r="E15" s="418">
        <v>2320</v>
      </c>
      <c r="F15" s="419">
        <f>E15*100/E19</f>
        <v>4.7148721700605618</v>
      </c>
      <c r="G15" s="420">
        <v>517</v>
      </c>
      <c r="H15" s="417">
        <f>G15*100/G19</f>
        <v>1.9809188091497758</v>
      </c>
      <c r="I15" s="421">
        <f t="shared" si="0"/>
        <v>12762</v>
      </c>
      <c r="J15" s="422">
        <f>I15*100/I19</f>
        <v>6.3348191682633601</v>
      </c>
    </row>
    <row r="16" spans="2:10" ht="15" customHeight="1" x14ac:dyDescent="0.2">
      <c r="B16" s="408" t="s">
        <v>14</v>
      </c>
      <c r="C16" s="416">
        <v>6109</v>
      </c>
      <c r="D16" s="417">
        <f>C16*100/C19</f>
        <v>4.8425324804007834</v>
      </c>
      <c r="E16" s="418">
        <v>2383</v>
      </c>
      <c r="F16" s="419">
        <f>E16*100/E19</f>
        <v>4.8429053367475507</v>
      </c>
      <c r="G16" s="420">
        <v>5071</v>
      </c>
      <c r="H16" s="417">
        <f>G16*100/G19</f>
        <v>19.429863213149929</v>
      </c>
      <c r="I16" s="421">
        <f t="shared" si="0"/>
        <v>13563</v>
      </c>
      <c r="J16" s="422">
        <f>I16*100/I19</f>
        <v>6.7324206534364484</v>
      </c>
    </row>
    <row r="17" spans="2:14" ht="15" customHeight="1" x14ac:dyDescent="0.2">
      <c r="B17" s="407" t="s">
        <v>8</v>
      </c>
      <c r="C17" s="410">
        <v>2780</v>
      </c>
      <c r="D17" s="411">
        <f>C17*100/C19</f>
        <v>2.203673317321031</v>
      </c>
      <c r="E17" s="412">
        <v>858</v>
      </c>
      <c r="F17" s="413">
        <f>E17*100/E19</f>
        <v>1.7436897939275697</v>
      </c>
      <c r="G17" s="414">
        <v>373</v>
      </c>
      <c r="H17" s="411">
        <f>G17*100/G19</f>
        <v>1.429173531552933</v>
      </c>
      <c r="I17" s="412">
        <f t="shared" si="0"/>
        <v>4011</v>
      </c>
      <c r="J17" s="415">
        <f>I17*100/I19</f>
        <v>1.9909857141438911</v>
      </c>
    </row>
    <row r="18" spans="2:14" ht="15" customHeight="1" thickBot="1" x14ac:dyDescent="0.25">
      <c r="B18" s="409" t="s">
        <v>330</v>
      </c>
      <c r="C18" s="423">
        <v>1236</v>
      </c>
      <c r="D18" s="424">
        <f>C18*100/C19</f>
        <v>0.97976266913985399</v>
      </c>
      <c r="E18" s="425">
        <v>1</v>
      </c>
      <c r="F18" s="426">
        <f>E18*100/E19</f>
        <v>2.0322724870950699E-3</v>
      </c>
      <c r="G18" s="427">
        <v>6</v>
      </c>
      <c r="H18" s="424">
        <f>G18*100/G19</f>
        <v>2.2989386566535118E-2</v>
      </c>
      <c r="I18" s="425">
        <f>C18+E18+G18</f>
        <v>1243</v>
      </c>
      <c r="J18" s="428">
        <f>I18*100/I19</f>
        <v>0.61700205501891214</v>
      </c>
    </row>
    <row r="19" spans="2:14" ht="15" customHeight="1" thickBot="1" x14ac:dyDescent="0.25">
      <c r="B19" s="233" t="s">
        <v>15</v>
      </c>
      <c r="C19" s="429">
        <f>C10+C11+C14+C17+C18</f>
        <v>126153</v>
      </c>
      <c r="D19" s="430">
        <f t="shared" ref="D19:J19" si="1">D10+D11+D14+D17+D18</f>
        <v>100</v>
      </c>
      <c r="E19" s="431">
        <f t="shared" si="1"/>
        <v>49206</v>
      </c>
      <c r="F19" s="432">
        <f t="shared" si="1"/>
        <v>100</v>
      </c>
      <c r="G19" s="433">
        <f t="shared" si="1"/>
        <v>26099</v>
      </c>
      <c r="H19" s="430">
        <f t="shared" si="1"/>
        <v>100.00000000000001</v>
      </c>
      <c r="I19" s="431">
        <f t="shared" si="1"/>
        <v>201458</v>
      </c>
      <c r="J19" s="434">
        <f t="shared" si="1"/>
        <v>100</v>
      </c>
    </row>
    <row r="20" spans="2:14" ht="13.5" thickTop="1" x14ac:dyDescent="0.2">
      <c r="B20" s="87"/>
      <c r="C20" s="87"/>
      <c r="D20" s="87"/>
      <c r="E20" s="87"/>
      <c r="F20" s="87"/>
      <c r="G20" s="87"/>
      <c r="H20" s="87"/>
      <c r="I20" s="87"/>
      <c r="J20" s="87"/>
    </row>
    <row r="21" spans="2:14" x14ac:dyDescent="0.2">
      <c r="B21" s="550" t="s">
        <v>331</v>
      </c>
      <c r="C21" s="550"/>
      <c r="D21" s="550"/>
      <c r="E21" s="550"/>
      <c r="F21" s="550"/>
      <c r="G21" s="550"/>
      <c r="H21" s="550"/>
      <c r="I21" s="550"/>
      <c r="J21" s="550"/>
      <c r="K21" s="88"/>
      <c r="L21" s="88"/>
    </row>
    <row r="22" spans="2:14" s="47" customFormat="1" x14ac:dyDescent="0.2">
      <c r="B22" s="545" t="s">
        <v>292</v>
      </c>
      <c r="C22" s="545"/>
      <c r="D22" s="545"/>
      <c r="E22" s="545"/>
      <c r="F22" s="545"/>
      <c r="G22" s="545"/>
      <c r="H22" s="545"/>
      <c r="I22" s="545"/>
      <c r="J22" s="545"/>
      <c r="K22" s="64"/>
      <c r="L22" s="64"/>
      <c r="M22" s="44"/>
      <c r="N22" s="44"/>
    </row>
    <row r="26" spans="2:14" ht="14.25" customHeight="1" x14ac:dyDescent="0.2"/>
  </sheetData>
  <mergeCells count="5">
    <mergeCell ref="B4:J4"/>
    <mergeCell ref="D5:G5"/>
    <mergeCell ref="B2:J2"/>
    <mergeCell ref="B21:J21"/>
    <mergeCell ref="B22:J22"/>
  </mergeCells>
  <phoneticPr fontId="4" type="noConversion"/>
  <hyperlinks>
    <hyperlink ref="I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3" orientation="landscape" useFirstPageNumber="1" r:id="rId1"/>
  <headerFooter alignWithMargins="0">
    <oddHeader>&amp;C&amp;G</oddHeader>
    <oddFooter>Página &amp;P</oddFooter>
  </headerFooter>
  <ignoredErrors>
    <ignoredError sqref="I10:I19 D11:H16" formula="1"/>
  </ignoredError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2" tint="-0.499984740745262"/>
    <pageSetUpPr fitToPage="1"/>
  </sheetPr>
  <dimension ref="A1:R27"/>
  <sheetViews>
    <sheetView view="pageLayout" zoomScaleNormal="100" workbookViewId="0">
      <selection activeCell="L13" sqref="L13"/>
    </sheetView>
  </sheetViews>
  <sheetFormatPr baseColWidth="10" defaultRowHeight="12.75" x14ac:dyDescent="0.2"/>
  <cols>
    <col min="1" max="1" width="2.85546875" style="295" customWidth="1"/>
    <col min="2" max="2" width="21.85546875" style="36" customWidth="1"/>
    <col min="3" max="3" width="10.5703125" style="36" customWidth="1"/>
    <col min="4" max="4" width="10.7109375" style="36" customWidth="1"/>
    <col min="5" max="5" width="10.42578125" style="36" customWidth="1"/>
    <col min="6" max="6" width="10.7109375" style="36" customWidth="1"/>
    <col min="7" max="7" width="10.28515625" style="36" customWidth="1"/>
    <col min="8" max="16384" width="11.42578125" style="36"/>
  </cols>
  <sheetData>
    <row r="1" spans="2:18" x14ac:dyDescent="0.2">
      <c r="B1" s="516"/>
    </row>
    <row r="2" spans="2:18" ht="15" x14ac:dyDescent="0.25">
      <c r="B2" s="556" t="s">
        <v>66</v>
      </c>
      <c r="C2" s="556"/>
      <c r="D2" s="556"/>
      <c r="E2" s="556"/>
      <c r="F2" s="556"/>
      <c r="G2" s="556"/>
      <c r="H2" s="556"/>
      <c r="I2" s="556"/>
      <c r="J2" s="556"/>
      <c r="K2" s="556"/>
      <c r="L2" s="556"/>
    </row>
    <row r="3" spans="2:18" ht="15" x14ac:dyDescent="0.25">
      <c r="F3" s="83"/>
      <c r="K3" s="583" t="s">
        <v>309</v>
      </c>
      <c r="L3" s="583"/>
    </row>
    <row r="4" spans="2:18" ht="15" x14ac:dyDescent="0.25">
      <c r="B4" s="556" t="s">
        <v>77</v>
      </c>
      <c r="C4" s="556"/>
      <c r="D4" s="556"/>
      <c r="E4" s="556"/>
      <c r="F4" s="556"/>
      <c r="G4" s="556"/>
      <c r="H4" s="556"/>
      <c r="I4" s="556"/>
      <c r="J4" s="556"/>
      <c r="K4" s="556"/>
      <c r="L4" s="556"/>
    </row>
    <row r="5" spans="2:18" ht="15" x14ac:dyDescent="0.25"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7" spans="2:18" ht="13.5" thickBot="1" x14ac:dyDescent="0.25"/>
    <row r="8" spans="2:18" ht="13.5" thickTop="1" x14ac:dyDescent="0.2">
      <c r="B8" s="40"/>
      <c r="C8" s="577" t="s">
        <v>46</v>
      </c>
      <c r="D8" s="578"/>
      <c r="E8" s="579"/>
      <c r="F8" s="580" t="s">
        <v>47</v>
      </c>
      <c r="G8" s="578"/>
      <c r="H8" s="579"/>
      <c r="I8" s="580" t="s">
        <v>48</v>
      </c>
      <c r="J8" s="578"/>
      <c r="K8" s="579"/>
      <c r="L8" s="581" t="s">
        <v>15</v>
      </c>
    </row>
    <row r="9" spans="2:18" ht="13.5" thickBot="1" x14ac:dyDescent="0.25">
      <c r="B9" s="40"/>
      <c r="C9" s="241" t="s">
        <v>17</v>
      </c>
      <c r="D9" s="242" t="s">
        <v>18</v>
      </c>
      <c r="E9" s="243" t="s">
        <v>44</v>
      </c>
      <c r="F9" s="244" t="s">
        <v>17</v>
      </c>
      <c r="G9" s="242" t="s">
        <v>18</v>
      </c>
      <c r="H9" s="245" t="s">
        <v>44</v>
      </c>
      <c r="I9" s="246" t="s">
        <v>17</v>
      </c>
      <c r="J9" s="242" t="s">
        <v>18</v>
      </c>
      <c r="K9" s="243" t="s">
        <v>44</v>
      </c>
      <c r="L9" s="582"/>
    </row>
    <row r="10" spans="2:18" s="40" customFormat="1" ht="19.5" customHeight="1" thickTop="1" x14ac:dyDescent="0.2">
      <c r="B10" s="220" t="s">
        <v>37</v>
      </c>
      <c r="C10" s="221">
        <v>36991</v>
      </c>
      <c r="D10" s="247">
        <v>32817</v>
      </c>
      <c r="E10" s="248">
        <f>D10+C10</f>
        <v>69808</v>
      </c>
      <c r="F10" s="222">
        <v>10449</v>
      </c>
      <c r="G10" s="247">
        <v>9072</v>
      </c>
      <c r="H10" s="249">
        <f>G10+F10</f>
        <v>19521</v>
      </c>
      <c r="I10" s="223">
        <v>6836</v>
      </c>
      <c r="J10" s="247">
        <v>5509</v>
      </c>
      <c r="K10" s="248">
        <f>J10+I10</f>
        <v>12345</v>
      </c>
      <c r="L10" s="224">
        <f>E10+H10+K10</f>
        <v>101674</v>
      </c>
      <c r="M10" s="36"/>
      <c r="N10" s="36"/>
      <c r="O10" s="36"/>
      <c r="P10" s="36"/>
      <c r="Q10" s="36"/>
    </row>
    <row r="11" spans="2:18" ht="19.5" customHeight="1" x14ac:dyDescent="0.2">
      <c r="B11" s="225" t="s">
        <v>50</v>
      </c>
      <c r="C11" s="221">
        <f>C12+C13</f>
        <v>21267</v>
      </c>
      <c r="D11" s="247">
        <f>D12+D13</f>
        <v>15028</v>
      </c>
      <c r="E11" s="248">
        <f t="shared" ref="E11:E18" si="0">D11+C11</f>
        <v>36295</v>
      </c>
      <c r="F11" s="222">
        <f>F12+F13</f>
        <v>13574</v>
      </c>
      <c r="G11" s="247">
        <f>G12+G13</f>
        <v>10549</v>
      </c>
      <c r="H11" s="249">
        <f t="shared" ref="H11:H18" si="1">G11+F11</f>
        <v>24123</v>
      </c>
      <c r="I11" s="223">
        <f>I12+I13</f>
        <v>4441</v>
      </c>
      <c r="J11" s="247">
        <f>J12+J13</f>
        <v>3346</v>
      </c>
      <c r="K11" s="248">
        <f t="shared" ref="K11:K19" si="2">J11+I11</f>
        <v>7787</v>
      </c>
      <c r="L11" s="224">
        <f t="shared" ref="L11:L18" si="3">E11+H11+K11</f>
        <v>68205</v>
      </c>
    </row>
    <row r="12" spans="2:18" s="40" customFormat="1" ht="19.5" customHeight="1" x14ac:dyDescent="0.2">
      <c r="B12" s="226" t="s">
        <v>10</v>
      </c>
      <c r="C12" s="84">
        <v>9196</v>
      </c>
      <c r="D12" s="250">
        <v>5658</v>
      </c>
      <c r="E12" s="251">
        <f t="shared" si="0"/>
        <v>14854</v>
      </c>
      <c r="F12" s="139">
        <v>4615</v>
      </c>
      <c r="G12" s="250">
        <v>3942</v>
      </c>
      <c r="H12" s="252">
        <f t="shared" si="1"/>
        <v>8557</v>
      </c>
      <c r="I12" s="227">
        <v>2980</v>
      </c>
      <c r="J12" s="250">
        <v>2357</v>
      </c>
      <c r="K12" s="251">
        <f t="shared" si="2"/>
        <v>5337</v>
      </c>
      <c r="L12" s="89">
        <f t="shared" si="3"/>
        <v>28748</v>
      </c>
      <c r="M12" s="36"/>
      <c r="N12" s="36"/>
      <c r="O12" s="36"/>
      <c r="P12" s="36"/>
      <c r="Q12" s="36"/>
      <c r="R12" s="36"/>
    </row>
    <row r="13" spans="2:18" s="40" customFormat="1" ht="19.5" customHeight="1" x14ac:dyDescent="0.2">
      <c r="B13" s="226" t="s">
        <v>11</v>
      </c>
      <c r="C13" s="84">
        <v>12071</v>
      </c>
      <c r="D13" s="250">
        <v>9370</v>
      </c>
      <c r="E13" s="251">
        <f t="shared" si="0"/>
        <v>21441</v>
      </c>
      <c r="F13" s="139">
        <v>8959</v>
      </c>
      <c r="G13" s="250">
        <v>6607</v>
      </c>
      <c r="H13" s="252">
        <f t="shared" si="1"/>
        <v>15566</v>
      </c>
      <c r="I13" s="227">
        <v>1461</v>
      </c>
      <c r="J13" s="250">
        <v>989</v>
      </c>
      <c r="K13" s="251">
        <f t="shared" si="2"/>
        <v>2450</v>
      </c>
      <c r="L13" s="89">
        <f t="shared" si="3"/>
        <v>39457</v>
      </c>
      <c r="M13" s="36"/>
      <c r="N13" s="36"/>
      <c r="O13" s="36"/>
      <c r="P13" s="36"/>
      <c r="Q13" s="36"/>
      <c r="R13" s="36"/>
    </row>
    <row r="14" spans="2:18" s="40" customFormat="1" ht="19.5" customHeight="1" x14ac:dyDescent="0.2">
      <c r="B14" s="225" t="s">
        <v>12</v>
      </c>
      <c r="C14" s="221">
        <f>C15+C16</f>
        <v>8116</v>
      </c>
      <c r="D14" s="247">
        <f>D15+D16</f>
        <v>7918</v>
      </c>
      <c r="E14" s="248">
        <f t="shared" si="0"/>
        <v>16034</v>
      </c>
      <c r="F14" s="222">
        <f>F15+F16</f>
        <v>2337</v>
      </c>
      <c r="G14" s="247">
        <f>G15+G16</f>
        <v>2366</v>
      </c>
      <c r="H14" s="249">
        <f t="shared" si="1"/>
        <v>4703</v>
      </c>
      <c r="I14" s="223">
        <f>I15+I16</f>
        <v>2897</v>
      </c>
      <c r="J14" s="247">
        <f>J15+J16</f>
        <v>2691</v>
      </c>
      <c r="K14" s="248">
        <f t="shared" si="2"/>
        <v>5588</v>
      </c>
      <c r="L14" s="224">
        <f t="shared" si="3"/>
        <v>26325</v>
      </c>
      <c r="M14" s="36"/>
      <c r="N14" s="36"/>
      <c r="O14" s="36"/>
      <c r="P14" s="36"/>
      <c r="Q14" s="36"/>
      <c r="R14" s="36"/>
    </row>
    <row r="15" spans="2:18" s="40" customFormat="1" ht="19.5" customHeight="1" x14ac:dyDescent="0.2">
      <c r="B15" s="226" t="s">
        <v>13</v>
      </c>
      <c r="C15" s="84">
        <v>4894</v>
      </c>
      <c r="D15" s="250">
        <v>5031</v>
      </c>
      <c r="E15" s="251">
        <f t="shared" si="0"/>
        <v>9925</v>
      </c>
      <c r="F15" s="139">
        <v>1165</v>
      </c>
      <c r="G15" s="250">
        <v>1155</v>
      </c>
      <c r="H15" s="252">
        <f t="shared" si="1"/>
        <v>2320</v>
      </c>
      <c r="I15" s="227">
        <v>285</v>
      </c>
      <c r="J15" s="250">
        <v>232</v>
      </c>
      <c r="K15" s="251">
        <f t="shared" si="2"/>
        <v>517</v>
      </c>
      <c r="L15" s="89">
        <f t="shared" si="3"/>
        <v>12762</v>
      </c>
      <c r="M15" s="36"/>
      <c r="N15" s="36"/>
      <c r="O15" s="36"/>
      <c r="P15" s="36"/>
      <c r="Q15" s="36"/>
      <c r="R15" s="36"/>
    </row>
    <row r="16" spans="2:18" s="40" customFormat="1" ht="19.5" customHeight="1" x14ac:dyDescent="0.2">
      <c r="B16" s="226" t="s">
        <v>14</v>
      </c>
      <c r="C16" s="84">
        <v>3222</v>
      </c>
      <c r="D16" s="250">
        <v>2887</v>
      </c>
      <c r="E16" s="251">
        <f t="shared" si="0"/>
        <v>6109</v>
      </c>
      <c r="F16" s="139">
        <v>1172</v>
      </c>
      <c r="G16" s="250">
        <v>1211</v>
      </c>
      <c r="H16" s="252">
        <f t="shared" si="1"/>
        <v>2383</v>
      </c>
      <c r="I16" s="227">
        <v>2612</v>
      </c>
      <c r="J16" s="250">
        <v>2459</v>
      </c>
      <c r="K16" s="251">
        <f t="shared" si="2"/>
        <v>5071</v>
      </c>
      <c r="L16" s="89">
        <f t="shared" si="3"/>
        <v>13563</v>
      </c>
      <c r="M16" s="36"/>
      <c r="N16" s="36"/>
      <c r="O16" s="36"/>
      <c r="P16" s="36"/>
      <c r="Q16" s="36"/>
      <c r="R16" s="36"/>
    </row>
    <row r="17" spans="1:12" ht="19.5" customHeight="1" x14ac:dyDescent="0.2">
      <c r="B17" s="225" t="s">
        <v>8</v>
      </c>
      <c r="C17" s="221">
        <v>1506</v>
      </c>
      <c r="D17" s="247">
        <v>1274</v>
      </c>
      <c r="E17" s="248">
        <f t="shared" si="0"/>
        <v>2780</v>
      </c>
      <c r="F17" s="222">
        <v>470</v>
      </c>
      <c r="G17" s="247">
        <v>388</v>
      </c>
      <c r="H17" s="249">
        <f t="shared" si="1"/>
        <v>858</v>
      </c>
      <c r="I17" s="223">
        <v>222</v>
      </c>
      <c r="J17" s="247">
        <v>151</v>
      </c>
      <c r="K17" s="248">
        <f t="shared" si="2"/>
        <v>373</v>
      </c>
      <c r="L17" s="224">
        <f t="shared" si="3"/>
        <v>4011</v>
      </c>
    </row>
    <row r="18" spans="1:12" ht="15.75" customHeight="1" thickBot="1" x14ac:dyDescent="0.25">
      <c r="B18" s="228" t="s">
        <v>330</v>
      </c>
      <c r="C18" s="229">
        <v>832</v>
      </c>
      <c r="D18" s="253">
        <v>404</v>
      </c>
      <c r="E18" s="254">
        <f t="shared" si="0"/>
        <v>1236</v>
      </c>
      <c r="F18" s="230">
        <v>1</v>
      </c>
      <c r="G18" s="253">
        <v>0</v>
      </c>
      <c r="H18" s="255">
        <f t="shared" si="1"/>
        <v>1</v>
      </c>
      <c r="I18" s="231">
        <v>5</v>
      </c>
      <c r="J18" s="253">
        <v>1</v>
      </c>
      <c r="K18" s="254">
        <f t="shared" si="2"/>
        <v>6</v>
      </c>
      <c r="L18" s="232">
        <f t="shared" si="3"/>
        <v>1243</v>
      </c>
    </row>
    <row r="19" spans="1:12" s="141" customFormat="1" ht="15.75" customHeight="1" thickBot="1" x14ac:dyDescent="0.25">
      <c r="A19" s="295"/>
      <c r="B19" s="233" t="s">
        <v>15</v>
      </c>
      <c r="C19" s="234">
        <f>C10+C11+C14+C17+C18</f>
        <v>68712</v>
      </c>
      <c r="D19" s="256">
        <f t="shared" ref="D19:J19" si="4">D10+D11+D14+D17+D18</f>
        <v>57441</v>
      </c>
      <c r="E19" s="235">
        <f>E10+E11+E14+E17+E18</f>
        <v>126153</v>
      </c>
      <c r="F19" s="236">
        <f t="shared" si="4"/>
        <v>26831</v>
      </c>
      <c r="G19" s="256">
        <f t="shared" si="4"/>
        <v>22375</v>
      </c>
      <c r="H19" s="237">
        <f t="shared" si="4"/>
        <v>49206</v>
      </c>
      <c r="I19" s="238">
        <f t="shared" si="4"/>
        <v>14401</v>
      </c>
      <c r="J19" s="256">
        <f t="shared" si="4"/>
        <v>11698</v>
      </c>
      <c r="K19" s="235">
        <f t="shared" si="2"/>
        <v>26099</v>
      </c>
      <c r="L19" s="239">
        <f>E19+H19+K19</f>
        <v>201458</v>
      </c>
    </row>
    <row r="20" spans="1:12" s="141" customFormat="1" ht="15.75" customHeight="1" thickTop="1" x14ac:dyDescent="0.2">
      <c r="A20" s="295"/>
      <c r="B20" s="44"/>
    </row>
    <row r="21" spans="1:12" x14ac:dyDescent="0.2">
      <c r="B21" s="575" t="s">
        <v>331</v>
      </c>
      <c r="C21" s="575"/>
      <c r="D21" s="575"/>
      <c r="E21" s="575"/>
      <c r="F21" s="575"/>
      <c r="G21" s="575"/>
      <c r="H21" s="575"/>
      <c r="I21" s="575"/>
      <c r="J21" s="575"/>
      <c r="K21" s="575"/>
      <c r="L21" s="575"/>
    </row>
    <row r="22" spans="1:12" x14ac:dyDescent="0.2">
      <c r="B22" s="546" t="s">
        <v>292</v>
      </c>
      <c r="C22" s="546"/>
      <c r="D22" s="546"/>
      <c r="E22" s="546"/>
      <c r="F22" s="546"/>
      <c r="G22" s="546"/>
      <c r="H22" s="546"/>
      <c r="I22" s="546"/>
      <c r="J22" s="546"/>
      <c r="K22" s="546"/>
      <c r="L22" s="546"/>
    </row>
    <row r="23" spans="1:12" x14ac:dyDescent="0.2">
      <c r="L23" s="70"/>
    </row>
    <row r="26" spans="1:12" x14ac:dyDescent="0.2">
      <c r="F26" s="545"/>
    </row>
    <row r="27" spans="1:12" x14ac:dyDescent="0.2">
      <c r="F27" s="545"/>
    </row>
  </sheetData>
  <mergeCells count="10">
    <mergeCell ref="F26:F27"/>
    <mergeCell ref="B22:L22"/>
    <mergeCell ref="B2:L2"/>
    <mergeCell ref="B4:L4"/>
    <mergeCell ref="C8:E8"/>
    <mergeCell ref="F8:H8"/>
    <mergeCell ref="I8:K8"/>
    <mergeCell ref="B21:L21"/>
    <mergeCell ref="L8:L9"/>
    <mergeCell ref="K3:L3"/>
  </mergeCells>
  <phoneticPr fontId="4" type="noConversion"/>
  <hyperlinks>
    <hyperlink ref="K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4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FFFF00"/>
  </sheetPr>
  <dimension ref="A1:K193"/>
  <sheetViews>
    <sheetView view="pageLayout" zoomScaleNormal="100" workbookViewId="0">
      <selection activeCell="H4" sqref="H4"/>
    </sheetView>
  </sheetViews>
  <sheetFormatPr baseColWidth="10" defaultColWidth="41.28515625" defaultRowHeight="12" x14ac:dyDescent="0.2"/>
  <cols>
    <col min="1" max="1" width="24.85546875" style="42" customWidth="1"/>
    <col min="2" max="2" width="12.85546875" style="42" customWidth="1"/>
    <col min="3" max="3" width="13.140625" style="42" customWidth="1"/>
    <col min="4" max="4" width="10.85546875" style="42" bestFit="1" customWidth="1"/>
    <col min="5" max="5" width="11.85546875" style="42" customWidth="1"/>
    <col min="6" max="6" width="12.28515625" style="43" customWidth="1"/>
    <col min="7" max="7" width="24.85546875" style="42" customWidth="1"/>
    <col min="8" max="8" width="19.42578125" style="42" customWidth="1"/>
    <col min="9" max="9" width="29.140625" style="42" customWidth="1"/>
    <col min="10" max="10" width="9.85546875" style="42" customWidth="1"/>
    <col min="11" max="11" width="13.42578125" style="42" customWidth="1"/>
    <col min="12" max="12" width="18" style="42" customWidth="1"/>
    <col min="13" max="13" width="11.5703125" style="42" customWidth="1"/>
    <col min="14" max="14" width="12.140625" style="42" customWidth="1"/>
    <col min="15" max="16384" width="41.28515625" style="42"/>
  </cols>
  <sheetData>
    <row r="1" spans="1:6" ht="18.75" x14ac:dyDescent="0.3">
      <c r="A1" s="179"/>
    </row>
    <row r="2" spans="1:6" ht="15" x14ac:dyDescent="0.2">
      <c r="B2" s="553" t="s">
        <v>67</v>
      </c>
      <c r="C2" s="584"/>
      <c r="D2" s="584"/>
      <c r="F2" s="75" t="s">
        <v>309</v>
      </c>
    </row>
    <row r="4" spans="1:6" ht="12.75" x14ac:dyDescent="0.2">
      <c r="A4" s="585" t="s">
        <v>52</v>
      </c>
      <c r="B4" s="585"/>
      <c r="C4" s="585"/>
      <c r="D4" s="585"/>
      <c r="E4" s="584"/>
      <c r="F4" s="584"/>
    </row>
    <row r="5" spans="1:6" ht="12.75" x14ac:dyDescent="0.2">
      <c r="A5" s="585" t="s">
        <v>340</v>
      </c>
      <c r="B5" s="585"/>
      <c r="C5" s="585"/>
      <c r="D5" s="585"/>
      <c r="E5" s="585"/>
      <c r="F5" s="585"/>
    </row>
    <row r="6" spans="1:6" ht="12.75" thickBot="1" x14ac:dyDescent="0.25">
      <c r="A6" s="76"/>
      <c r="B6" s="76"/>
      <c r="C6" s="76"/>
      <c r="D6" s="76"/>
      <c r="E6" s="76"/>
      <c r="F6" s="77"/>
    </row>
    <row r="7" spans="1:6" s="270" customFormat="1" ht="24.75" thickTop="1" x14ac:dyDescent="0.2">
      <c r="A7" s="294" t="s">
        <v>344</v>
      </c>
      <c r="B7" s="267" t="s">
        <v>56</v>
      </c>
      <c r="C7" s="267" t="s">
        <v>53</v>
      </c>
      <c r="D7" s="267" t="s">
        <v>54</v>
      </c>
      <c r="E7" s="268" t="s">
        <v>342</v>
      </c>
      <c r="F7" s="269" t="s">
        <v>343</v>
      </c>
    </row>
    <row r="8" spans="1:6" ht="24" customHeight="1" x14ac:dyDescent="0.2">
      <c r="A8" s="274" t="s">
        <v>112</v>
      </c>
      <c r="B8" s="277">
        <v>1</v>
      </c>
      <c r="C8" s="278">
        <v>2</v>
      </c>
      <c r="D8" s="369">
        <f>SUM(B8:C8)</f>
        <v>3</v>
      </c>
      <c r="E8" s="278">
        <v>66</v>
      </c>
      <c r="F8" s="279">
        <f>D8/E8*1000</f>
        <v>45.454545454545453</v>
      </c>
    </row>
    <row r="9" spans="1:6" ht="24" customHeight="1" x14ac:dyDescent="0.2">
      <c r="A9" s="275" t="s">
        <v>113</v>
      </c>
      <c r="B9" s="280">
        <v>93</v>
      </c>
      <c r="C9" s="281">
        <v>39</v>
      </c>
      <c r="D9" s="370">
        <f t="shared" ref="D9:D72" si="0">SUM(B9:C9)</f>
        <v>132</v>
      </c>
      <c r="E9" s="281">
        <v>4440</v>
      </c>
      <c r="F9" s="282">
        <f t="shared" ref="F9:F72" si="1">D9/E9*1000</f>
        <v>29.72972972972973</v>
      </c>
    </row>
    <row r="10" spans="1:6" ht="24" customHeight="1" x14ac:dyDescent="0.2">
      <c r="A10" s="275" t="s">
        <v>114</v>
      </c>
      <c r="B10" s="283">
        <v>3</v>
      </c>
      <c r="C10" s="284">
        <v>3</v>
      </c>
      <c r="D10" s="371">
        <f t="shared" si="0"/>
        <v>6</v>
      </c>
      <c r="E10" s="284">
        <v>208</v>
      </c>
      <c r="F10" s="285">
        <f t="shared" si="1"/>
        <v>28.846153846153847</v>
      </c>
    </row>
    <row r="11" spans="1:6" ht="24" customHeight="1" x14ac:dyDescent="0.2">
      <c r="A11" s="275" t="s">
        <v>115</v>
      </c>
      <c r="B11" s="280">
        <v>308</v>
      </c>
      <c r="C11" s="281">
        <v>171</v>
      </c>
      <c r="D11" s="370">
        <f t="shared" si="0"/>
        <v>479</v>
      </c>
      <c r="E11" s="281">
        <v>9017</v>
      </c>
      <c r="F11" s="282">
        <f t="shared" si="1"/>
        <v>53.121880891649106</v>
      </c>
    </row>
    <row r="12" spans="1:6" ht="24" customHeight="1" x14ac:dyDescent="0.2">
      <c r="A12" s="275" t="s">
        <v>116</v>
      </c>
      <c r="B12" s="283">
        <v>6550</v>
      </c>
      <c r="C12" s="284">
        <v>3598</v>
      </c>
      <c r="D12" s="371">
        <f t="shared" si="0"/>
        <v>10148</v>
      </c>
      <c r="E12" s="284">
        <v>195907</v>
      </c>
      <c r="F12" s="285">
        <f t="shared" si="1"/>
        <v>51.800088817653275</v>
      </c>
    </row>
    <row r="13" spans="1:6" ht="24" customHeight="1" x14ac:dyDescent="0.2">
      <c r="A13" s="275" t="s">
        <v>117</v>
      </c>
      <c r="B13" s="280">
        <v>3008</v>
      </c>
      <c r="C13" s="281">
        <v>1714</v>
      </c>
      <c r="D13" s="370">
        <f t="shared" si="0"/>
        <v>4722</v>
      </c>
      <c r="E13" s="281">
        <v>113340</v>
      </c>
      <c r="F13" s="282">
        <f t="shared" si="1"/>
        <v>41.66225516146109</v>
      </c>
    </row>
    <row r="14" spans="1:6" ht="24" customHeight="1" x14ac:dyDescent="0.2">
      <c r="A14" s="275" t="s">
        <v>118</v>
      </c>
      <c r="B14" s="283">
        <v>4815</v>
      </c>
      <c r="C14" s="284">
        <v>3784</v>
      </c>
      <c r="D14" s="371">
        <f t="shared" si="0"/>
        <v>8599</v>
      </c>
      <c r="E14" s="284">
        <v>167354</v>
      </c>
      <c r="F14" s="285">
        <f t="shared" si="1"/>
        <v>51.382100218698085</v>
      </c>
    </row>
    <row r="15" spans="1:6" ht="24" customHeight="1" x14ac:dyDescent="0.2">
      <c r="A15" s="275" t="s">
        <v>119</v>
      </c>
      <c r="B15" s="280">
        <v>120</v>
      </c>
      <c r="C15" s="281">
        <v>40</v>
      </c>
      <c r="D15" s="370">
        <f t="shared" si="0"/>
        <v>160</v>
      </c>
      <c r="E15" s="281">
        <v>2584</v>
      </c>
      <c r="F15" s="282">
        <f t="shared" si="1"/>
        <v>61.919504643962846</v>
      </c>
    </row>
    <row r="16" spans="1:6" ht="24" customHeight="1" x14ac:dyDescent="0.2">
      <c r="A16" s="275" t="s">
        <v>120</v>
      </c>
      <c r="B16" s="283">
        <v>617</v>
      </c>
      <c r="C16" s="284">
        <v>244</v>
      </c>
      <c r="D16" s="371">
        <f t="shared" si="0"/>
        <v>861</v>
      </c>
      <c r="E16" s="284">
        <v>20311</v>
      </c>
      <c r="F16" s="285">
        <f t="shared" si="1"/>
        <v>42.390822706907592</v>
      </c>
    </row>
    <row r="17" spans="1:6" ht="24" customHeight="1" x14ac:dyDescent="0.2">
      <c r="A17" s="275" t="s">
        <v>121</v>
      </c>
      <c r="B17" s="280">
        <v>327</v>
      </c>
      <c r="C17" s="281">
        <v>169</v>
      </c>
      <c r="D17" s="370">
        <f t="shared" si="0"/>
        <v>496</v>
      </c>
      <c r="E17" s="281">
        <v>14417</v>
      </c>
      <c r="F17" s="282">
        <f t="shared" si="1"/>
        <v>34.40382881320663</v>
      </c>
    </row>
    <row r="18" spans="1:6" ht="24" customHeight="1" x14ac:dyDescent="0.2">
      <c r="A18" s="275" t="s">
        <v>122</v>
      </c>
      <c r="B18" s="283">
        <v>22</v>
      </c>
      <c r="C18" s="284">
        <v>12</v>
      </c>
      <c r="D18" s="371">
        <f t="shared" si="0"/>
        <v>34</v>
      </c>
      <c r="E18" s="284">
        <v>595</v>
      </c>
      <c r="F18" s="285">
        <f t="shared" si="1"/>
        <v>57.142857142857139</v>
      </c>
    </row>
    <row r="19" spans="1:6" ht="24" customHeight="1" x14ac:dyDescent="0.2">
      <c r="A19" s="275" t="s">
        <v>123</v>
      </c>
      <c r="B19" s="280">
        <v>23</v>
      </c>
      <c r="C19" s="281">
        <v>11</v>
      </c>
      <c r="D19" s="370">
        <f t="shared" si="0"/>
        <v>34</v>
      </c>
      <c r="E19" s="281">
        <v>1215</v>
      </c>
      <c r="F19" s="282">
        <f t="shared" si="1"/>
        <v>27.983539094650205</v>
      </c>
    </row>
    <row r="20" spans="1:6" ht="24" customHeight="1" x14ac:dyDescent="0.2">
      <c r="A20" s="275" t="s">
        <v>124</v>
      </c>
      <c r="B20" s="283">
        <v>2047</v>
      </c>
      <c r="C20" s="284">
        <v>991</v>
      </c>
      <c r="D20" s="371">
        <f t="shared" si="0"/>
        <v>3038</v>
      </c>
      <c r="E20" s="284">
        <v>57932</v>
      </c>
      <c r="F20" s="285">
        <f t="shared" si="1"/>
        <v>52.440792653455773</v>
      </c>
    </row>
    <row r="21" spans="1:6" ht="24" customHeight="1" x14ac:dyDescent="0.2">
      <c r="A21" s="275" t="s">
        <v>125</v>
      </c>
      <c r="B21" s="280">
        <v>1567</v>
      </c>
      <c r="C21" s="281">
        <v>515</v>
      </c>
      <c r="D21" s="370">
        <f t="shared" si="0"/>
        <v>2082</v>
      </c>
      <c r="E21" s="281">
        <v>54256</v>
      </c>
      <c r="F21" s="282">
        <f t="shared" si="1"/>
        <v>38.373636095547042</v>
      </c>
    </row>
    <row r="22" spans="1:6" ht="24" customHeight="1" x14ac:dyDescent="0.2">
      <c r="A22" s="275" t="s">
        <v>126</v>
      </c>
      <c r="B22" s="283">
        <v>550</v>
      </c>
      <c r="C22" s="284">
        <v>125</v>
      </c>
      <c r="D22" s="371">
        <f t="shared" si="0"/>
        <v>675</v>
      </c>
      <c r="E22" s="284">
        <v>28177</v>
      </c>
      <c r="F22" s="285">
        <f t="shared" si="1"/>
        <v>23.955708556624199</v>
      </c>
    </row>
    <row r="23" spans="1:6" ht="24" customHeight="1" x14ac:dyDescent="0.2">
      <c r="A23" s="275" t="s">
        <v>127</v>
      </c>
      <c r="B23" s="280">
        <v>4</v>
      </c>
      <c r="C23" s="281">
        <v>1</v>
      </c>
      <c r="D23" s="370">
        <f t="shared" si="0"/>
        <v>5</v>
      </c>
      <c r="E23" s="281">
        <v>95</v>
      </c>
      <c r="F23" s="282">
        <f t="shared" si="1"/>
        <v>52.631578947368418</v>
      </c>
    </row>
    <row r="24" spans="1:6" ht="24" customHeight="1" x14ac:dyDescent="0.2">
      <c r="A24" s="275" t="s">
        <v>128</v>
      </c>
      <c r="B24" s="283">
        <v>44</v>
      </c>
      <c r="C24" s="284">
        <v>14</v>
      </c>
      <c r="D24" s="371">
        <f t="shared" si="0"/>
        <v>58</v>
      </c>
      <c r="E24" s="284">
        <v>1582</v>
      </c>
      <c r="F24" s="285">
        <f t="shared" si="1"/>
        <v>36.662452591656134</v>
      </c>
    </row>
    <row r="25" spans="1:6" ht="24" customHeight="1" x14ac:dyDescent="0.2">
      <c r="A25" s="275" t="s">
        <v>129</v>
      </c>
      <c r="B25" s="280">
        <v>155</v>
      </c>
      <c r="C25" s="281">
        <v>52</v>
      </c>
      <c r="D25" s="370">
        <f t="shared" si="0"/>
        <v>207</v>
      </c>
      <c r="E25" s="281">
        <v>5439</v>
      </c>
      <c r="F25" s="282">
        <f t="shared" si="1"/>
        <v>38.058466629895207</v>
      </c>
    </row>
    <row r="26" spans="1:6" ht="24" customHeight="1" x14ac:dyDescent="0.2">
      <c r="A26" s="275" t="s">
        <v>130</v>
      </c>
      <c r="B26" s="283">
        <v>57</v>
      </c>
      <c r="C26" s="284">
        <v>38</v>
      </c>
      <c r="D26" s="371">
        <f t="shared" si="0"/>
        <v>95</v>
      </c>
      <c r="E26" s="284">
        <v>1605</v>
      </c>
      <c r="F26" s="285">
        <f t="shared" si="1"/>
        <v>59.190031152647975</v>
      </c>
    </row>
    <row r="27" spans="1:6" ht="24" customHeight="1" x14ac:dyDescent="0.2">
      <c r="A27" s="275" t="s">
        <v>131</v>
      </c>
      <c r="B27" s="280">
        <v>26</v>
      </c>
      <c r="C27" s="281">
        <v>15</v>
      </c>
      <c r="D27" s="370">
        <f t="shared" si="0"/>
        <v>41</v>
      </c>
      <c r="E27" s="281">
        <v>752</v>
      </c>
      <c r="F27" s="282">
        <f t="shared" si="1"/>
        <v>54.521276595744681</v>
      </c>
    </row>
    <row r="28" spans="1:6" ht="24" customHeight="1" x14ac:dyDescent="0.2">
      <c r="A28" s="275" t="s">
        <v>132</v>
      </c>
      <c r="B28" s="283">
        <v>8</v>
      </c>
      <c r="C28" s="284">
        <v>2</v>
      </c>
      <c r="D28" s="371">
        <f t="shared" si="0"/>
        <v>10</v>
      </c>
      <c r="E28" s="284">
        <v>198</v>
      </c>
      <c r="F28" s="285">
        <f t="shared" si="1"/>
        <v>50.505050505050505</v>
      </c>
    </row>
    <row r="29" spans="1:6" ht="24" customHeight="1" x14ac:dyDescent="0.2">
      <c r="A29" s="275" t="s">
        <v>133</v>
      </c>
      <c r="B29" s="280">
        <v>838</v>
      </c>
      <c r="C29" s="281">
        <v>522</v>
      </c>
      <c r="D29" s="370">
        <f t="shared" si="0"/>
        <v>1360</v>
      </c>
      <c r="E29" s="281">
        <v>49762</v>
      </c>
      <c r="F29" s="282">
        <f t="shared" si="1"/>
        <v>27.330091234275148</v>
      </c>
    </row>
    <row r="30" spans="1:6" ht="24" customHeight="1" x14ac:dyDescent="0.2">
      <c r="A30" s="275" t="s">
        <v>134</v>
      </c>
      <c r="B30" s="283">
        <v>186</v>
      </c>
      <c r="C30" s="284">
        <v>49</v>
      </c>
      <c r="D30" s="371">
        <f t="shared" si="0"/>
        <v>235</v>
      </c>
      <c r="E30" s="284">
        <v>7225</v>
      </c>
      <c r="F30" s="285">
        <f t="shared" si="1"/>
        <v>32.525951557093421</v>
      </c>
    </row>
    <row r="31" spans="1:6" ht="24" customHeight="1" x14ac:dyDescent="0.2">
      <c r="A31" s="275" t="s">
        <v>135</v>
      </c>
      <c r="B31" s="280">
        <v>4</v>
      </c>
      <c r="C31" s="281">
        <v>6</v>
      </c>
      <c r="D31" s="370">
        <f t="shared" si="0"/>
        <v>10</v>
      </c>
      <c r="E31" s="281">
        <v>201</v>
      </c>
      <c r="F31" s="282">
        <f t="shared" si="1"/>
        <v>49.75124378109453</v>
      </c>
    </row>
    <row r="32" spans="1:6" ht="24" customHeight="1" x14ac:dyDescent="0.2">
      <c r="A32" s="275" t="s">
        <v>136</v>
      </c>
      <c r="B32" s="283">
        <v>28</v>
      </c>
      <c r="C32" s="284">
        <v>16</v>
      </c>
      <c r="D32" s="371">
        <f t="shared" si="0"/>
        <v>44</v>
      </c>
      <c r="E32" s="284">
        <v>560</v>
      </c>
      <c r="F32" s="285">
        <f t="shared" si="1"/>
        <v>78.571428571428569</v>
      </c>
    </row>
    <row r="33" spans="1:6" ht="24" customHeight="1" x14ac:dyDescent="0.2">
      <c r="A33" s="275" t="s">
        <v>137</v>
      </c>
      <c r="B33" s="280">
        <v>238</v>
      </c>
      <c r="C33" s="281">
        <v>125</v>
      </c>
      <c r="D33" s="370">
        <f t="shared" si="0"/>
        <v>363</v>
      </c>
      <c r="E33" s="281">
        <v>10374</v>
      </c>
      <c r="F33" s="282">
        <f t="shared" si="1"/>
        <v>34.991324465008674</v>
      </c>
    </row>
    <row r="34" spans="1:6" ht="24" customHeight="1" x14ac:dyDescent="0.2">
      <c r="A34" s="275" t="s">
        <v>138</v>
      </c>
      <c r="B34" s="283">
        <v>41</v>
      </c>
      <c r="C34" s="284">
        <v>22</v>
      </c>
      <c r="D34" s="371">
        <f t="shared" si="0"/>
        <v>63</v>
      </c>
      <c r="E34" s="284">
        <v>1861</v>
      </c>
      <c r="F34" s="285">
        <f t="shared" si="1"/>
        <v>33.852767329392798</v>
      </c>
    </row>
    <row r="35" spans="1:6" ht="24" customHeight="1" x14ac:dyDescent="0.2">
      <c r="A35" s="275" t="s">
        <v>139</v>
      </c>
      <c r="B35" s="280">
        <v>73</v>
      </c>
      <c r="C35" s="281">
        <v>28</v>
      </c>
      <c r="D35" s="370">
        <f t="shared" si="0"/>
        <v>101</v>
      </c>
      <c r="E35" s="281">
        <v>2370</v>
      </c>
      <c r="F35" s="282">
        <f t="shared" si="1"/>
        <v>42.616033755274266</v>
      </c>
    </row>
    <row r="36" spans="1:6" ht="24" customHeight="1" x14ac:dyDescent="0.2">
      <c r="A36" s="275" t="s">
        <v>140</v>
      </c>
      <c r="B36" s="283">
        <v>22</v>
      </c>
      <c r="C36" s="284">
        <v>9</v>
      </c>
      <c r="D36" s="371">
        <f t="shared" si="0"/>
        <v>31</v>
      </c>
      <c r="E36" s="284">
        <v>719</v>
      </c>
      <c r="F36" s="285">
        <f t="shared" si="1"/>
        <v>43.115438108484007</v>
      </c>
    </row>
    <row r="37" spans="1:6" ht="24" customHeight="1" x14ac:dyDescent="0.2">
      <c r="A37" s="275" t="s">
        <v>141</v>
      </c>
      <c r="B37" s="280">
        <v>72</v>
      </c>
      <c r="C37" s="281">
        <v>34</v>
      </c>
      <c r="D37" s="370">
        <f t="shared" si="0"/>
        <v>106</v>
      </c>
      <c r="E37" s="281">
        <v>2560</v>
      </c>
      <c r="F37" s="282">
        <f t="shared" si="1"/>
        <v>41.40625</v>
      </c>
    </row>
    <row r="38" spans="1:6" ht="24" customHeight="1" x14ac:dyDescent="0.2">
      <c r="A38" s="275" t="s">
        <v>142</v>
      </c>
      <c r="B38" s="283">
        <v>127</v>
      </c>
      <c r="C38" s="284">
        <v>61</v>
      </c>
      <c r="D38" s="371">
        <f t="shared" si="0"/>
        <v>188</v>
      </c>
      <c r="E38" s="284">
        <v>2788</v>
      </c>
      <c r="F38" s="285">
        <f t="shared" si="1"/>
        <v>67.431850789096117</v>
      </c>
    </row>
    <row r="39" spans="1:6" ht="24" customHeight="1" x14ac:dyDescent="0.2">
      <c r="A39" s="275" t="s">
        <v>143</v>
      </c>
      <c r="B39" s="280">
        <v>178</v>
      </c>
      <c r="C39" s="281">
        <v>75</v>
      </c>
      <c r="D39" s="370">
        <f t="shared" si="0"/>
        <v>253</v>
      </c>
      <c r="E39" s="281">
        <v>7050</v>
      </c>
      <c r="F39" s="282">
        <f t="shared" si="1"/>
        <v>35.88652482269503</v>
      </c>
    </row>
    <row r="40" spans="1:6" ht="24" customHeight="1" x14ac:dyDescent="0.2">
      <c r="A40" s="275" t="s">
        <v>144</v>
      </c>
      <c r="B40" s="283">
        <v>145</v>
      </c>
      <c r="C40" s="284">
        <v>45</v>
      </c>
      <c r="D40" s="371">
        <f t="shared" si="0"/>
        <v>190</v>
      </c>
      <c r="E40" s="284">
        <v>5888</v>
      </c>
      <c r="F40" s="285">
        <f t="shared" si="1"/>
        <v>32.26902173913043</v>
      </c>
    </row>
    <row r="41" spans="1:6" ht="24" customHeight="1" x14ac:dyDescent="0.2">
      <c r="A41" s="275" t="s">
        <v>145</v>
      </c>
      <c r="B41" s="280">
        <v>12</v>
      </c>
      <c r="C41" s="281">
        <v>4</v>
      </c>
      <c r="D41" s="370">
        <f t="shared" si="0"/>
        <v>16</v>
      </c>
      <c r="E41" s="281">
        <v>451</v>
      </c>
      <c r="F41" s="282">
        <f t="shared" si="1"/>
        <v>35.476718403547672</v>
      </c>
    </row>
    <row r="42" spans="1:6" ht="24" customHeight="1" x14ac:dyDescent="0.2">
      <c r="A42" s="275" t="s">
        <v>146</v>
      </c>
      <c r="B42" s="283">
        <v>71</v>
      </c>
      <c r="C42" s="284">
        <v>23</v>
      </c>
      <c r="D42" s="371">
        <f t="shared" si="0"/>
        <v>94</v>
      </c>
      <c r="E42" s="284">
        <v>1948</v>
      </c>
      <c r="F42" s="285">
        <f t="shared" si="1"/>
        <v>48.254620123203289</v>
      </c>
    </row>
    <row r="43" spans="1:6" ht="24" customHeight="1" x14ac:dyDescent="0.2">
      <c r="A43" s="275" t="s">
        <v>147</v>
      </c>
      <c r="B43" s="280">
        <v>129</v>
      </c>
      <c r="C43" s="281">
        <v>44</v>
      </c>
      <c r="D43" s="370">
        <f t="shared" si="0"/>
        <v>173</v>
      </c>
      <c r="E43" s="281">
        <v>3589</v>
      </c>
      <c r="F43" s="282">
        <f t="shared" si="1"/>
        <v>48.202842017275003</v>
      </c>
    </row>
    <row r="44" spans="1:6" ht="24" customHeight="1" x14ac:dyDescent="0.2">
      <c r="A44" s="275" t="s">
        <v>148</v>
      </c>
      <c r="B44" s="283">
        <v>65</v>
      </c>
      <c r="C44" s="284">
        <v>43</v>
      </c>
      <c r="D44" s="371">
        <f t="shared" si="0"/>
        <v>108</v>
      </c>
      <c r="E44" s="284">
        <v>1986</v>
      </c>
      <c r="F44" s="285">
        <f t="shared" si="1"/>
        <v>54.380664652567972</v>
      </c>
    </row>
    <row r="45" spans="1:6" ht="24" customHeight="1" x14ac:dyDescent="0.2">
      <c r="A45" s="275" t="s">
        <v>149</v>
      </c>
      <c r="B45" s="280">
        <v>173</v>
      </c>
      <c r="C45" s="281">
        <v>82</v>
      </c>
      <c r="D45" s="370">
        <f t="shared" si="0"/>
        <v>255</v>
      </c>
      <c r="E45" s="281">
        <v>6751</v>
      </c>
      <c r="F45" s="282">
        <f t="shared" si="1"/>
        <v>37.772181898977927</v>
      </c>
    </row>
    <row r="46" spans="1:6" ht="24" customHeight="1" x14ac:dyDescent="0.2">
      <c r="A46" s="275" t="s">
        <v>150</v>
      </c>
      <c r="B46" s="283">
        <v>8</v>
      </c>
      <c r="C46" s="284">
        <v>2</v>
      </c>
      <c r="D46" s="371">
        <f t="shared" si="0"/>
        <v>10</v>
      </c>
      <c r="E46" s="284">
        <v>157</v>
      </c>
      <c r="F46" s="285">
        <f t="shared" si="1"/>
        <v>63.694267515923563</v>
      </c>
    </row>
    <row r="47" spans="1:6" ht="24" customHeight="1" x14ac:dyDescent="0.2">
      <c r="A47" s="275" t="s">
        <v>151</v>
      </c>
      <c r="B47" s="280">
        <v>63</v>
      </c>
      <c r="C47" s="281">
        <v>34</v>
      </c>
      <c r="D47" s="370">
        <f t="shared" si="0"/>
        <v>97</v>
      </c>
      <c r="E47" s="281">
        <v>2214</v>
      </c>
      <c r="F47" s="282">
        <f t="shared" si="1"/>
        <v>43.812104787714546</v>
      </c>
    </row>
    <row r="48" spans="1:6" ht="24" customHeight="1" x14ac:dyDescent="0.2">
      <c r="A48" s="275" t="s">
        <v>152</v>
      </c>
      <c r="B48" s="283">
        <v>175</v>
      </c>
      <c r="C48" s="284">
        <v>92</v>
      </c>
      <c r="D48" s="371">
        <f t="shared" si="0"/>
        <v>267</v>
      </c>
      <c r="E48" s="284">
        <v>5294</v>
      </c>
      <c r="F48" s="285">
        <f t="shared" si="1"/>
        <v>50.434454098979984</v>
      </c>
    </row>
    <row r="49" spans="1:6" ht="24" customHeight="1" x14ac:dyDescent="0.2">
      <c r="A49" s="275" t="s">
        <v>153</v>
      </c>
      <c r="B49" s="280">
        <v>992</v>
      </c>
      <c r="C49" s="281">
        <v>440</v>
      </c>
      <c r="D49" s="370">
        <f t="shared" si="0"/>
        <v>1432</v>
      </c>
      <c r="E49" s="281">
        <v>23773</v>
      </c>
      <c r="F49" s="282">
        <f t="shared" si="1"/>
        <v>60.236402641652298</v>
      </c>
    </row>
    <row r="50" spans="1:6" ht="24" customHeight="1" x14ac:dyDescent="0.2">
      <c r="A50" s="275" t="s">
        <v>154</v>
      </c>
      <c r="B50" s="283">
        <v>137</v>
      </c>
      <c r="C50" s="284">
        <v>39</v>
      </c>
      <c r="D50" s="371">
        <f t="shared" si="0"/>
        <v>176</v>
      </c>
      <c r="E50" s="284">
        <v>7009</v>
      </c>
      <c r="F50" s="285">
        <f t="shared" si="1"/>
        <v>25.110572121557997</v>
      </c>
    </row>
    <row r="51" spans="1:6" ht="24" customHeight="1" x14ac:dyDescent="0.2">
      <c r="A51" s="275" t="s">
        <v>155</v>
      </c>
      <c r="B51" s="280">
        <v>191</v>
      </c>
      <c r="C51" s="281">
        <v>77</v>
      </c>
      <c r="D51" s="370">
        <f t="shared" si="0"/>
        <v>268</v>
      </c>
      <c r="E51" s="281">
        <v>6583</v>
      </c>
      <c r="F51" s="282">
        <f t="shared" si="1"/>
        <v>40.71092207200364</v>
      </c>
    </row>
    <row r="52" spans="1:6" ht="24" customHeight="1" x14ac:dyDescent="0.2">
      <c r="A52" s="275" t="s">
        <v>156</v>
      </c>
      <c r="B52" s="283">
        <v>1881</v>
      </c>
      <c r="C52" s="284">
        <v>864</v>
      </c>
      <c r="D52" s="371">
        <f t="shared" si="0"/>
        <v>2745</v>
      </c>
      <c r="E52" s="284">
        <v>61597</v>
      </c>
      <c r="F52" s="285">
        <f t="shared" si="1"/>
        <v>44.563858629478709</v>
      </c>
    </row>
    <row r="53" spans="1:6" ht="24" customHeight="1" x14ac:dyDescent="0.2">
      <c r="A53" s="275" t="s">
        <v>157</v>
      </c>
      <c r="B53" s="280">
        <v>325</v>
      </c>
      <c r="C53" s="281">
        <v>127</v>
      </c>
      <c r="D53" s="370">
        <f t="shared" si="0"/>
        <v>452</v>
      </c>
      <c r="E53" s="281">
        <v>7946</v>
      </c>
      <c r="F53" s="282">
        <f t="shared" si="1"/>
        <v>56.883966775736219</v>
      </c>
    </row>
    <row r="54" spans="1:6" ht="24" customHeight="1" x14ac:dyDescent="0.2">
      <c r="A54" s="275" t="s">
        <v>158</v>
      </c>
      <c r="B54" s="283">
        <v>24</v>
      </c>
      <c r="C54" s="284">
        <v>30</v>
      </c>
      <c r="D54" s="371">
        <f t="shared" si="0"/>
        <v>54</v>
      </c>
      <c r="E54" s="284">
        <v>1632</v>
      </c>
      <c r="F54" s="285">
        <f t="shared" si="1"/>
        <v>33.088235294117645</v>
      </c>
    </row>
    <row r="55" spans="1:6" ht="24" customHeight="1" x14ac:dyDescent="0.2">
      <c r="A55" s="275" t="s">
        <v>159</v>
      </c>
      <c r="B55" s="280">
        <v>1451</v>
      </c>
      <c r="C55" s="281">
        <v>685</v>
      </c>
      <c r="D55" s="370">
        <f t="shared" si="0"/>
        <v>2136</v>
      </c>
      <c r="E55" s="281">
        <v>48020</v>
      </c>
      <c r="F55" s="282">
        <f t="shared" si="1"/>
        <v>44.481466055810074</v>
      </c>
    </row>
    <row r="56" spans="1:6" ht="24" customHeight="1" x14ac:dyDescent="0.2">
      <c r="A56" s="275" t="s">
        <v>160</v>
      </c>
      <c r="B56" s="283">
        <v>260</v>
      </c>
      <c r="C56" s="284">
        <v>87</v>
      </c>
      <c r="D56" s="371">
        <f t="shared" si="0"/>
        <v>347</v>
      </c>
      <c r="E56" s="284">
        <v>8945</v>
      </c>
      <c r="F56" s="285">
        <f t="shared" si="1"/>
        <v>38.792621576299609</v>
      </c>
    </row>
    <row r="57" spans="1:6" ht="24" customHeight="1" x14ac:dyDescent="0.2">
      <c r="A57" s="275" t="s">
        <v>161</v>
      </c>
      <c r="B57" s="280">
        <v>18</v>
      </c>
      <c r="C57" s="281">
        <v>7</v>
      </c>
      <c r="D57" s="370">
        <f t="shared" si="0"/>
        <v>25</v>
      </c>
      <c r="E57" s="281">
        <v>672</v>
      </c>
      <c r="F57" s="282">
        <f t="shared" si="1"/>
        <v>37.202380952380949</v>
      </c>
    </row>
    <row r="58" spans="1:6" ht="24" customHeight="1" x14ac:dyDescent="0.2">
      <c r="A58" s="275" t="s">
        <v>162</v>
      </c>
      <c r="B58" s="283">
        <v>2633</v>
      </c>
      <c r="C58" s="284">
        <v>1478</v>
      </c>
      <c r="D58" s="371">
        <f t="shared" si="0"/>
        <v>4111</v>
      </c>
      <c r="E58" s="284">
        <v>84533</v>
      </c>
      <c r="F58" s="285">
        <f t="shared" si="1"/>
        <v>48.63189523617995</v>
      </c>
    </row>
    <row r="59" spans="1:6" ht="24" customHeight="1" x14ac:dyDescent="0.2">
      <c r="A59" s="275" t="s">
        <v>163</v>
      </c>
      <c r="B59" s="280">
        <v>141</v>
      </c>
      <c r="C59" s="281">
        <v>47</v>
      </c>
      <c r="D59" s="370">
        <f t="shared" si="0"/>
        <v>188</v>
      </c>
      <c r="E59" s="281">
        <v>5971</v>
      </c>
      <c r="F59" s="282">
        <f t="shared" si="1"/>
        <v>31.485513314352705</v>
      </c>
    </row>
    <row r="60" spans="1:6" ht="24" customHeight="1" x14ac:dyDescent="0.2">
      <c r="A60" s="275" t="s">
        <v>164</v>
      </c>
      <c r="B60" s="283">
        <v>220</v>
      </c>
      <c r="C60" s="284">
        <v>60</v>
      </c>
      <c r="D60" s="371">
        <f t="shared" si="0"/>
        <v>280</v>
      </c>
      <c r="E60" s="284">
        <v>9981</v>
      </c>
      <c r="F60" s="285">
        <f t="shared" si="1"/>
        <v>28.053301272417595</v>
      </c>
    </row>
    <row r="61" spans="1:6" ht="24" customHeight="1" x14ac:dyDescent="0.2">
      <c r="A61" s="275" t="s">
        <v>165</v>
      </c>
      <c r="B61" s="280">
        <v>406</v>
      </c>
      <c r="C61" s="281">
        <v>217</v>
      </c>
      <c r="D61" s="370">
        <f t="shared" si="0"/>
        <v>623</v>
      </c>
      <c r="E61" s="281">
        <v>15364</v>
      </c>
      <c r="F61" s="282">
        <f t="shared" si="1"/>
        <v>40.54933611038792</v>
      </c>
    </row>
    <row r="62" spans="1:6" ht="24" customHeight="1" x14ac:dyDescent="0.2">
      <c r="A62" s="275" t="s">
        <v>166</v>
      </c>
      <c r="B62" s="283">
        <v>137</v>
      </c>
      <c r="C62" s="284">
        <v>24</v>
      </c>
      <c r="D62" s="371">
        <f t="shared" si="0"/>
        <v>161</v>
      </c>
      <c r="E62" s="284">
        <v>1319</v>
      </c>
      <c r="F62" s="285">
        <f t="shared" si="1"/>
        <v>122.06216830932524</v>
      </c>
    </row>
    <row r="63" spans="1:6" ht="24" customHeight="1" x14ac:dyDescent="0.2">
      <c r="A63" s="275" t="s">
        <v>167</v>
      </c>
      <c r="B63" s="280">
        <v>37</v>
      </c>
      <c r="C63" s="281">
        <v>12</v>
      </c>
      <c r="D63" s="370">
        <f t="shared" si="0"/>
        <v>49</v>
      </c>
      <c r="E63" s="281">
        <v>1547</v>
      </c>
      <c r="F63" s="282">
        <f t="shared" si="1"/>
        <v>31.674208144796378</v>
      </c>
    </row>
    <row r="64" spans="1:6" ht="24" customHeight="1" x14ac:dyDescent="0.2">
      <c r="A64" s="275" t="s">
        <v>168</v>
      </c>
      <c r="B64" s="283">
        <v>65</v>
      </c>
      <c r="C64" s="284">
        <v>23</v>
      </c>
      <c r="D64" s="371">
        <f t="shared" si="0"/>
        <v>88</v>
      </c>
      <c r="E64" s="284">
        <v>2044</v>
      </c>
      <c r="F64" s="285">
        <f t="shared" si="1"/>
        <v>43.052837573385517</v>
      </c>
    </row>
    <row r="65" spans="1:6" ht="24" customHeight="1" x14ac:dyDescent="0.2">
      <c r="A65" s="275" t="s">
        <v>169</v>
      </c>
      <c r="B65" s="280">
        <v>8004</v>
      </c>
      <c r="C65" s="281">
        <v>2455</v>
      </c>
      <c r="D65" s="370">
        <f t="shared" si="0"/>
        <v>10459</v>
      </c>
      <c r="E65" s="281">
        <v>194171</v>
      </c>
      <c r="F65" s="282">
        <f t="shared" si="1"/>
        <v>53.864892285665725</v>
      </c>
    </row>
    <row r="66" spans="1:6" ht="24" customHeight="1" x14ac:dyDescent="0.2">
      <c r="A66" s="275" t="s">
        <v>170</v>
      </c>
      <c r="B66" s="283">
        <v>176</v>
      </c>
      <c r="C66" s="284">
        <v>76</v>
      </c>
      <c r="D66" s="371">
        <f t="shared" si="0"/>
        <v>252</v>
      </c>
      <c r="E66" s="284">
        <v>6403</v>
      </c>
      <c r="F66" s="285">
        <f t="shared" si="1"/>
        <v>39.356551616429797</v>
      </c>
    </row>
    <row r="67" spans="1:6" ht="24" customHeight="1" x14ac:dyDescent="0.2">
      <c r="A67" s="275" t="s">
        <v>171</v>
      </c>
      <c r="B67" s="280">
        <v>94</v>
      </c>
      <c r="C67" s="281">
        <v>35</v>
      </c>
      <c r="D67" s="370">
        <f t="shared" si="0"/>
        <v>129</v>
      </c>
      <c r="E67" s="281">
        <v>1936</v>
      </c>
      <c r="F67" s="282">
        <f t="shared" si="1"/>
        <v>66.632231404958674</v>
      </c>
    </row>
    <row r="68" spans="1:6" ht="24" customHeight="1" x14ac:dyDescent="0.2">
      <c r="A68" s="275" t="s">
        <v>172</v>
      </c>
      <c r="B68" s="283">
        <v>944</v>
      </c>
      <c r="C68" s="284">
        <v>432</v>
      </c>
      <c r="D68" s="371">
        <f t="shared" si="0"/>
        <v>1376</v>
      </c>
      <c r="E68" s="284">
        <v>32404</v>
      </c>
      <c r="F68" s="285">
        <f t="shared" si="1"/>
        <v>42.463893346500434</v>
      </c>
    </row>
    <row r="69" spans="1:6" ht="24" customHeight="1" x14ac:dyDescent="0.2">
      <c r="A69" s="275" t="s">
        <v>173</v>
      </c>
      <c r="B69" s="280">
        <v>11</v>
      </c>
      <c r="C69" s="281">
        <v>8</v>
      </c>
      <c r="D69" s="370">
        <f t="shared" si="0"/>
        <v>19</v>
      </c>
      <c r="E69" s="281">
        <v>351</v>
      </c>
      <c r="F69" s="282">
        <f t="shared" si="1"/>
        <v>54.131054131054128</v>
      </c>
    </row>
    <row r="70" spans="1:6" ht="24" customHeight="1" x14ac:dyDescent="0.2">
      <c r="A70" s="275" t="s">
        <v>174</v>
      </c>
      <c r="B70" s="283">
        <v>12</v>
      </c>
      <c r="C70" s="284">
        <v>3</v>
      </c>
      <c r="D70" s="371">
        <f t="shared" si="0"/>
        <v>15</v>
      </c>
      <c r="E70" s="284">
        <v>325</v>
      </c>
      <c r="F70" s="285">
        <f t="shared" si="1"/>
        <v>46.153846153846153</v>
      </c>
    </row>
    <row r="71" spans="1:6" ht="24" customHeight="1" x14ac:dyDescent="0.2">
      <c r="A71" s="275" t="s">
        <v>175</v>
      </c>
      <c r="B71" s="280">
        <v>7</v>
      </c>
      <c r="C71" s="281">
        <v>4</v>
      </c>
      <c r="D71" s="370">
        <f t="shared" si="0"/>
        <v>11</v>
      </c>
      <c r="E71" s="281">
        <v>171</v>
      </c>
      <c r="F71" s="282">
        <f t="shared" si="1"/>
        <v>64.327485380116954</v>
      </c>
    </row>
    <row r="72" spans="1:6" ht="24" customHeight="1" x14ac:dyDescent="0.2">
      <c r="A72" s="275" t="s">
        <v>176</v>
      </c>
      <c r="B72" s="283">
        <v>5131</v>
      </c>
      <c r="C72" s="284">
        <v>3379</v>
      </c>
      <c r="D72" s="371">
        <f t="shared" si="0"/>
        <v>8510</v>
      </c>
      <c r="E72" s="284">
        <v>176659</v>
      </c>
      <c r="F72" s="285">
        <f t="shared" si="1"/>
        <v>48.171901799512057</v>
      </c>
    </row>
    <row r="73" spans="1:6" ht="24" customHeight="1" x14ac:dyDescent="0.2">
      <c r="A73" s="275" t="s">
        <v>177</v>
      </c>
      <c r="B73" s="280">
        <v>243</v>
      </c>
      <c r="C73" s="281">
        <v>105</v>
      </c>
      <c r="D73" s="370">
        <f t="shared" ref="D73:D136" si="2">SUM(B73:C73)</f>
        <v>348</v>
      </c>
      <c r="E73" s="281">
        <v>9938</v>
      </c>
      <c r="F73" s="282">
        <f t="shared" ref="F73:F136" si="3">D73/E73*1000</f>
        <v>35.017106057556852</v>
      </c>
    </row>
    <row r="74" spans="1:6" ht="24" customHeight="1" x14ac:dyDescent="0.2">
      <c r="A74" s="275" t="s">
        <v>178</v>
      </c>
      <c r="B74" s="283">
        <v>157</v>
      </c>
      <c r="C74" s="284">
        <v>46</v>
      </c>
      <c r="D74" s="371">
        <f t="shared" si="2"/>
        <v>203</v>
      </c>
      <c r="E74" s="284">
        <v>5982</v>
      </c>
      <c r="F74" s="285">
        <f t="shared" si="3"/>
        <v>33.93513874958208</v>
      </c>
    </row>
    <row r="75" spans="1:6" ht="24" customHeight="1" x14ac:dyDescent="0.2">
      <c r="A75" s="275" t="s">
        <v>179</v>
      </c>
      <c r="B75" s="280">
        <v>514</v>
      </c>
      <c r="C75" s="281">
        <v>312</v>
      </c>
      <c r="D75" s="370">
        <f t="shared" si="2"/>
        <v>826</v>
      </c>
      <c r="E75" s="281">
        <v>15488</v>
      </c>
      <c r="F75" s="282">
        <f t="shared" si="3"/>
        <v>53.331611570247937</v>
      </c>
    </row>
    <row r="76" spans="1:6" ht="24" customHeight="1" x14ac:dyDescent="0.2">
      <c r="A76" s="275" t="s">
        <v>180</v>
      </c>
      <c r="B76" s="286">
        <v>0</v>
      </c>
      <c r="C76" s="284">
        <v>1</v>
      </c>
      <c r="D76" s="371">
        <f t="shared" si="2"/>
        <v>1</v>
      </c>
      <c r="E76" s="284">
        <v>54</v>
      </c>
      <c r="F76" s="285">
        <f t="shared" si="3"/>
        <v>18.518518518518519</v>
      </c>
    </row>
    <row r="77" spans="1:6" ht="24" customHeight="1" x14ac:dyDescent="0.2">
      <c r="A77" s="275" t="s">
        <v>181</v>
      </c>
      <c r="B77" s="280">
        <v>2</v>
      </c>
      <c r="C77" s="281">
        <v>2</v>
      </c>
      <c r="D77" s="370">
        <f t="shared" si="2"/>
        <v>4</v>
      </c>
      <c r="E77" s="281">
        <v>143</v>
      </c>
      <c r="F77" s="282">
        <f t="shared" si="3"/>
        <v>27.972027972027973</v>
      </c>
    </row>
    <row r="78" spans="1:6" ht="24" customHeight="1" x14ac:dyDescent="0.2">
      <c r="A78" s="275" t="s">
        <v>182</v>
      </c>
      <c r="B78" s="283">
        <v>3</v>
      </c>
      <c r="C78" s="284">
        <v>1</v>
      </c>
      <c r="D78" s="371">
        <f t="shared" si="2"/>
        <v>4</v>
      </c>
      <c r="E78" s="284">
        <v>86</v>
      </c>
      <c r="F78" s="285">
        <f t="shared" si="3"/>
        <v>46.511627906976742</v>
      </c>
    </row>
    <row r="79" spans="1:6" ht="24" customHeight="1" x14ac:dyDescent="0.2">
      <c r="A79" s="275" t="s">
        <v>183</v>
      </c>
      <c r="B79" s="280">
        <v>176</v>
      </c>
      <c r="C79" s="281">
        <v>110</v>
      </c>
      <c r="D79" s="370">
        <f t="shared" si="2"/>
        <v>286</v>
      </c>
      <c r="E79" s="281">
        <v>7965</v>
      </c>
      <c r="F79" s="282">
        <f t="shared" si="3"/>
        <v>35.907093534212173</v>
      </c>
    </row>
    <row r="80" spans="1:6" ht="24" customHeight="1" x14ac:dyDescent="0.2">
      <c r="A80" s="275" t="s">
        <v>184</v>
      </c>
      <c r="B80" s="283">
        <v>731</v>
      </c>
      <c r="C80" s="284">
        <v>196</v>
      </c>
      <c r="D80" s="371">
        <f t="shared" si="2"/>
        <v>927</v>
      </c>
      <c r="E80" s="284">
        <v>19563</v>
      </c>
      <c r="F80" s="285">
        <f t="shared" si="3"/>
        <v>47.385370341972092</v>
      </c>
    </row>
    <row r="81" spans="1:6" ht="24" customHeight="1" x14ac:dyDescent="0.2">
      <c r="A81" s="275" t="s">
        <v>185</v>
      </c>
      <c r="B81" s="280">
        <v>5892</v>
      </c>
      <c r="C81" s="281">
        <v>4417</v>
      </c>
      <c r="D81" s="370">
        <f t="shared" si="2"/>
        <v>10309</v>
      </c>
      <c r="E81" s="281">
        <v>187173</v>
      </c>
      <c r="F81" s="282">
        <f t="shared" si="3"/>
        <v>55.077388298525968</v>
      </c>
    </row>
    <row r="82" spans="1:6" ht="24" customHeight="1" x14ac:dyDescent="0.2">
      <c r="A82" s="275" t="s">
        <v>186</v>
      </c>
      <c r="B82" s="283">
        <v>200</v>
      </c>
      <c r="C82" s="284">
        <v>52</v>
      </c>
      <c r="D82" s="371">
        <f t="shared" si="2"/>
        <v>252</v>
      </c>
      <c r="E82" s="284">
        <v>8388</v>
      </c>
      <c r="F82" s="285">
        <f t="shared" si="3"/>
        <v>30.042918454935624</v>
      </c>
    </row>
    <row r="83" spans="1:6" ht="24" customHeight="1" x14ac:dyDescent="0.2">
      <c r="A83" s="275" t="s">
        <v>187</v>
      </c>
      <c r="B83" s="280">
        <v>18</v>
      </c>
      <c r="C83" s="281">
        <v>11</v>
      </c>
      <c r="D83" s="370">
        <f t="shared" si="2"/>
        <v>29</v>
      </c>
      <c r="E83" s="281">
        <v>576</v>
      </c>
      <c r="F83" s="282">
        <f t="shared" si="3"/>
        <v>50.347222222222221</v>
      </c>
    </row>
    <row r="84" spans="1:6" ht="24" customHeight="1" x14ac:dyDescent="0.2">
      <c r="A84" s="275" t="s">
        <v>188</v>
      </c>
      <c r="B84" s="283">
        <v>41</v>
      </c>
      <c r="C84" s="284">
        <v>14</v>
      </c>
      <c r="D84" s="371">
        <f t="shared" si="2"/>
        <v>55</v>
      </c>
      <c r="E84" s="284">
        <v>1210</v>
      </c>
      <c r="F84" s="285">
        <f t="shared" si="3"/>
        <v>45.454545454545453</v>
      </c>
    </row>
    <row r="85" spans="1:6" ht="24" customHeight="1" x14ac:dyDescent="0.2">
      <c r="A85" s="275" t="s">
        <v>189</v>
      </c>
      <c r="B85" s="280">
        <v>2</v>
      </c>
      <c r="C85" s="281">
        <v>3</v>
      </c>
      <c r="D85" s="370">
        <f t="shared" si="2"/>
        <v>5</v>
      </c>
      <c r="E85" s="281">
        <v>47</v>
      </c>
      <c r="F85" s="282">
        <f t="shared" si="3"/>
        <v>106.38297872340425</v>
      </c>
    </row>
    <row r="86" spans="1:6" ht="24" customHeight="1" x14ac:dyDescent="0.2">
      <c r="A86" s="275" t="s">
        <v>190</v>
      </c>
      <c r="B86" s="283">
        <v>104153</v>
      </c>
      <c r="C86" s="284">
        <v>85088</v>
      </c>
      <c r="D86" s="371">
        <f t="shared" si="2"/>
        <v>189241</v>
      </c>
      <c r="E86" s="284">
        <v>3165541</v>
      </c>
      <c r="F86" s="285">
        <f t="shared" si="3"/>
        <v>59.781566563187774</v>
      </c>
    </row>
    <row r="87" spans="1:6" ht="24" customHeight="1" x14ac:dyDescent="0.2">
      <c r="A87" s="275" t="s">
        <v>191</v>
      </c>
      <c r="B87" s="280">
        <v>1490</v>
      </c>
      <c r="C87" s="281">
        <v>983</v>
      </c>
      <c r="D87" s="370">
        <f t="shared" si="2"/>
        <v>2473</v>
      </c>
      <c r="E87" s="281">
        <v>70755</v>
      </c>
      <c r="F87" s="282">
        <f t="shared" si="3"/>
        <v>34.951593526959222</v>
      </c>
    </row>
    <row r="88" spans="1:6" ht="24" customHeight="1" x14ac:dyDescent="0.2">
      <c r="A88" s="275" t="s">
        <v>192</v>
      </c>
      <c r="B88" s="283">
        <v>203</v>
      </c>
      <c r="C88" s="284">
        <v>83</v>
      </c>
      <c r="D88" s="371">
        <f t="shared" si="2"/>
        <v>286</v>
      </c>
      <c r="E88" s="284">
        <v>8387</v>
      </c>
      <c r="F88" s="285">
        <f t="shared" si="3"/>
        <v>34.100393466078451</v>
      </c>
    </row>
    <row r="89" spans="1:6" ht="24" customHeight="1" x14ac:dyDescent="0.2">
      <c r="A89" s="275" t="s">
        <v>193</v>
      </c>
      <c r="B89" s="280">
        <v>381</v>
      </c>
      <c r="C89" s="281">
        <v>121</v>
      </c>
      <c r="D89" s="370">
        <f t="shared" si="2"/>
        <v>502</v>
      </c>
      <c r="E89" s="281">
        <v>13426</v>
      </c>
      <c r="F89" s="282">
        <f t="shared" si="3"/>
        <v>37.390138537166692</v>
      </c>
    </row>
    <row r="90" spans="1:6" ht="24" customHeight="1" x14ac:dyDescent="0.2">
      <c r="A90" s="275" t="s">
        <v>194</v>
      </c>
      <c r="B90" s="283">
        <v>759</v>
      </c>
      <c r="C90" s="284">
        <v>261</v>
      </c>
      <c r="D90" s="371">
        <f t="shared" si="2"/>
        <v>1020</v>
      </c>
      <c r="E90" s="284">
        <v>22900</v>
      </c>
      <c r="F90" s="285">
        <f t="shared" si="3"/>
        <v>44.5414847161572</v>
      </c>
    </row>
    <row r="91" spans="1:6" ht="24" customHeight="1" x14ac:dyDescent="0.2">
      <c r="A91" s="275" t="s">
        <v>195</v>
      </c>
      <c r="B91" s="280">
        <v>157</v>
      </c>
      <c r="C91" s="281">
        <v>68</v>
      </c>
      <c r="D91" s="370">
        <f t="shared" si="2"/>
        <v>225</v>
      </c>
      <c r="E91" s="281">
        <v>5754</v>
      </c>
      <c r="F91" s="282">
        <f t="shared" si="3"/>
        <v>39.103232533889468</v>
      </c>
    </row>
    <row r="92" spans="1:6" ht="24" customHeight="1" x14ac:dyDescent="0.2">
      <c r="A92" s="275" t="s">
        <v>196</v>
      </c>
      <c r="B92" s="283">
        <v>264</v>
      </c>
      <c r="C92" s="284">
        <v>64</v>
      </c>
      <c r="D92" s="371">
        <f t="shared" si="2"/>
        <v>328</v>
      </c>
      <c r="E92" s="284">
        <v>8263</v>
      </c>
      <c r="F92" s="285">
        <f t="shared" si="3"/>
        <v>39.695026019605471</v>
      </c>
    </row>
    <row r="93" spans="1:6" ht="24" customHeight="1" x14ac:dyDescent="0.2">
      <c r="A93" s="275" t="s">
        <v>197</v>
      </c>
      <c r="B93" s="280">
        <v>132</v>
      </c>
      <c r="C93" s="281">
        <v>72</v>
      </c>
      <c r="D93" s="370">
        <f t="shared" si="2"/>
        <v>204</v>
      </c>
      <c r="E93" s="281">
        <v>4373</v>
      </c>
      <c r="F93" s="282">
        <f t="shared" si="3"/>
        <v>46.649897095815227</v>
      </c>
    </row>
    <row r="94" spans="1:6" ht="24" customHeight="1" x14ac:dyDescent="0.2">
      <c r="A94" s="275" t="s">
        <v>198</v>
      </c>
      <c r="B94" s="283">
        <v>20</v>
      </c>
      <c r="C94" s="284">
        <v>5</v>
      </c>
      <c r="D94" s="371">
        <f t="shared" si="2"/>
        <v>25</v>
      </c>
      <c r="E94" s="284">
        <v>359</v>
      </c>
      <c r="F94" s="285">
        <f t="shared" si="3"/>
        <v>69.637883008356553</v>
      </c>
    </row>
    <row r="95" spans="1:6" ht="24" customHeight="1" x14ac:dyDescent="0.2">
      <c r="A95" s="275" t="s">
        <v>199</v>
      </c>
      <c r="B95" s="280">
        <v>149</v>
      </c>
      <c r="C95" s="281">
        <v>51</v>
      </c>
      <c r="D95" s="370">
        <f t="shared" si="2"/>
        <v>200</v>
      </c>
      <c r="E95" s="281">
        <v>4984</v>
      </c>
      <c r="F95" s="282">
        <f t="shared" si="3"/>
        <v>40.12841091492777</v>
      </c>
    </row>
    <row r="96" spans="1:6" ht="24" customHeight="1" x14ac:dyDescent="0.2">
      <c r="A96" s="275" t="s">
        <v>200</v>
      </c>
      <c r="B96" s="283">
        <v>284</v>
      </c>
      <c r="C96" s="284">
        <v>141</v>
      </c>
      <c r="D96" s="371">
        <f t="shared" si="2"/>
        <v>425</v>
      </c>
      <c r="E96" s="284">
        <v>12372</v>
      </c>
      <c r="F96" s="285">
        <f t="shared" si="3"/>
        <v>34.351762043323639</v>
      </c>
    </row>
    <row r="97" spans="1:6" ht="24" customHeight="1" x14ac:dyDescent="0.2">
      <c r="A97" s="275" t="s">
        <v>201</v>
      </c>
      <c r="B97" s="280">
        <v>286</v>
      </c>
      <c r="C97" s="281">
        <v>113</v>
      </c>
      <c r="D97" s="370">
        <f t="shared" si="2"/>
        <v>399</v>
      </c>
      <c r="E97" s="281">
        <v>7548</v>
      </c>
      <c r="F97" s="282">
        <f t="shared" si="3"/>
        <v>52.861685214626391</v>
      </c>
    </row>
    <row r="98" spans="1:6" ht="24" customHeight="1" x14ac:dyDescent="0.2">
      <c r="A98" s="275" t="s">
        <v>202</v>
      </c>
      <c r="B98" s="283">
        <v>7379</v>
      </c>
      <c r="C98" s="284">
        <v>4455</v>
      </c>
      <c r="D98" s="371">
        <f t="shared" si="2"/>
        <v>11834</v>
      </c>
      <c r="E98" s="284">
        <v>205614</v>
      </c>
      <c r="F98" s="285">
        <f t="shared" si="3"/>
        <v>57.554446681646191</v>
      </c>
    </row>
    <row r="99" spans="1:6" ht="24" customHeight="1" x14ac:dyDescent="0.2">
      <c r="A99" s="275" t="s">
        <v>203</v>
      </c>
      <c r="B99" s="280">
        <v>100</v>
      </c>
      <c r="C99" s="281">
        <v>50</v>
      </c>
      <c r="D99" s="370">
        <f t="shared" si="2"/>
        <v>150</v>
      </c>
      <c r="E99" s="281">
        <v>2885</v>
      </c>
      <c r="F99" s="282">
        <f t="shared" si="3"/>
        <v>51.99306759098787</v>
      </c>
    </row>
    <row r="100" spans="1:6" ht="24" customHeight="1" x14ac:dyDescent="0.2">
      <c r="A100" s="275" t="s">
        <v>204</v>
      </c>
      <c r="B100" s="283">
        <v>50</v>
      </c>
      <c r="C100" s="284">
        <v>16</v>
      </c>
      <c r="D100" s="371">
        <f t="shared" si="2"/>
        <v>66</v>
      </c>
      <c r="E100" s="284">
        <v>1266</v>
      </c>
      <c r="F100" s="285">
        <f t="shared" si="3"/>
        <v>52.132701421800945</v>
      </c>
    </row>
    <row r="101" spans="1:6" ht="24" customHeight="1" x14ac:dyDescent="0.2">
      <c r="A101" s="275" t="s">
        <v>205</v>
      </c>
      <c r="B101" s="280">
        <v>64</v>
      </c>
      <c r="C101" s="281">
        <v>21</v>
      </c>
      <c r="D101" s="370">
        <f t="shared" si="2"/>
        <v>85</v>
      </c>
      <c r="E101" s="281">
        <v>2423</v>
      </c>
      <c r="F101" s="282">
        <f t="shared" si="3"/>
        <v>35.080478745356999</v>
      </c>
    </row>
    <row r="102" spans="1:6" ht="24" customHeight="1" x14ac:dyDescent="0.2">
      <c r="A102" s="275" t="s">
        <v>206</v>
      </c>
      <c r="B102" s="283">
        <v>929</v>
      </c>
      <c r="C102" s="284">
        <v>305</v>
      </c>
      <c r="D102" s="371">
        <f t="shared" si="2"/>
        <v>1234</v>
      </c>
      <c r="E102" s="284">
        <v>26954</v>
      </c>
      <c r="F102" s="285">
        <f t="shared" si="3"/>
        <v>45.78170215923425</v>
      </c>
    </row>
    <row r="103" spans="1:6" ht="24" customHeight="1" x14ac:dyDescent="0.2">
      <c r="A103" s="275" t="s">
        <v>207</v>
      </c>
      <c r="B103" s="280">
        <v>5</v>
      </c>
      <c r="C103" s="287">
        <v>0</v>
      </c>
      <c r="D103" s="370">
        <f t="shared" si="2"/>
        <v>5</v>
      </c>
      <c r="E103" s="281">
        <v>132</v>
      </c>
      <c r="F103" s="282">
        <f t="shared" si="3"/>
        <v>37.878787878787882</v>
      </c>
    </row>
    <row r="104" spans="1:6" ht="24" customHeight="1" x14ac:dyDescent="0.2">
      <c r="A104" s="275" t="s">
        <v>208</v>
      </c>
      <c r="B104" s="283">
        <v>84</v>
      </c>
      <c r="C104" s="284">
        <v>33</v>
      </c>
      <c r="D104" s="371">
        <f t="shared" si="2"/>
        <v>117</v>
      </c>
      <c r="E104" s="284">
        <v>2659</v>
      </c>
      <c r="F104" s="285">
        <f t="shared" si="3"/>
        <v>44.001504324934189</v>
      </c>
    </row>
    <row r="105" spans="1:6" ht="24" customHeight="1" x14ac:dyDescent="0.2">
      <c r="A105" s="275" t="s">
        <v>209</v>
      </c>
      <c r="B105" s="280">
        <v>166</v>
      </c>
      <c r="C105" s="281">
        <v>69</v>
      </c>
      <c r="D105" s="370">
        <f t="shared" si="2"/>
        <v>235</v>
      </c>
      <c r="E105" s="281">
        <v>6018</v>
      </c>
      <c r="F105" s="282">
        <f t="shared" si="3"/>
        <v>39.049518112329679</v>
      </c>
    </row>
    <row r="106" spans="1:6" ht="24" customHeight="1" x14ac:dyDescent="0.2">
      <c r="A106" s="275" t="s">
        <v>210</v>
      </c>
      <c r="B106" s="283">
        <v>4</v>
      </c>
      <c r="C106" s="284">
        <v>1</v>
      </c>
      <c r="D106" s="371">
        <f t="shared" si="2"/>
        <v>5</v>
      </c>
      <c r="E106" s="284">
        <v>326</v>
      </c>
      <c r="F106" s="285">
        <f t="shared" si="3"/>
        <v>15.337423312883436</v>
      </c>
    </row>
    <row r="107" spans="1:6" ht="24" customHeight="1" x14ac:dyDescent="0.2">
      <c r="A107" s="275" t="s">
        <v>211</v>
      </c>
      <c r="B107" s="280">
        <v>45</v>
      </c>
      <c r="C107" s="281">
        <v>22</v>
      </c>
      <c r="D107" s="370">
        <f t="shared" si="2"/>
        <v>67</v>
      </c>
      <c r="E107" s="281">
        <v>1225</v>
      </c>
      <c r="F107" s="282">
        <f t="shared" si="3"/>
        <v>54.693877551020407</v>
      </c>
    </row>
    <row r="108" spans="1:6" ht="24" customHeight="1" x14ac:dyDescent="0.2">
      <c r="A108" s="275" t="s">
        <v>212</v>
      </c>
      <c r="B108" s="283">
        <v>450</v>
      </c>
      <c r="C108" s="284">
        <v>206</v>
      </c>
      <c r="D108" s="371">
        <f t="shared" si="2"/>
        <v>656</v>
      </c>
      <c r="E108" s="284">
        <v>23104</v>
      </c>
      <c r="F108" s="285">
        <f t="shared" si="3"/>
        <v>28.393351800554015</v>
      </c>
    </row>
    <row r="109" spans="1:6" ht="24" customHeight="1" x14ac:dyDescent="0.2">
      <c r="A109" s="275" t="s">
        <v>213</v>
      </c>
      <c r="B109" s="280">
        <v>4114</v>
      </c>
      <c r="C109" s="281">
        <v>1472</v>
      </c>
      <c r="D109" s="370">
        <f t="shared" si="2"/>
        <v>5586</v>
      </c>
      <c r="E109" s="281">
        <v>124661</v>
      </c>
      <c r="F109" s="282">
        <f t="shared" si="3"/>
        <v>44.809523427535474</v>
      </c>
    </row>
    <row r="110" spans="1:6" ht="24" customHeight="1" x14ac:dyDescent="0.2">
      <c r="A110" s="275" t="s">
        <v>214</v>
      </c>
      <c r="B110" s="283">
        <v>9</v>
      </c>
      <c r="C110" s="284">
        <v>12</v>
      </c>
      <c r="D110" s="371">
        <f t="shared" si="2"/>
        <v>21</v>
      </c>
      <c r="E110" s="284">
        <v>537</v>
      </c>
      <c r="F110" s="285">
        <f t="shared" si="3"/>
        <v>39.106145251396647</v>
      </c>
    </row>
    <row r="111" spans="1:6" ht="24" customHeight="1" x14ac:dyDescent="0.2">
      <c r="A111" s="275" t="s">
        <v>215</v>
      </c>
      <c r="B111" s="280">
        <v>173</v>
      </c>
      <c r="C111" s="281">
        <v>43</v>
      </c>
      <c r="D111" s="370">
        <f t="shared" si="2"/>
        <v>216</v>
      </c>
      <c r="E111" s="281">
        <v>5456</v>
      </c>
      <c r="F111" s="282">
        <f t="shared" si="3"/>
        <v>39.589442815249264</v>
      </c>
    </row>
    <row r="112" spans="1:6" ht="24" customHeight="1" x14ac:dyDescent="0.2">
      <c r="A112" s="275" t="s">
        <v>216</v>
      </c>
      <c r="B112" s="283">
        <v>98</v>
      </c>
      <c r="C112" s="284">
        <v>46</v>
      </c>
      <c r="D112" s="371">
        <f t="shared" si="2"/>
        <v>144</v>
      </c>
      <c r="E112" s="284">
        <v>2471</v>
      </c>
      <c r="F112" s="285">
        <f t="shared" si="3"/>
        <v>58.276001618777819</v>
      </c>
    </row>
    <row r="113" spans="1:6" ht="24" customHeight="1" x14ac:dyDescent="0.2">
      <c r="A113" s="275" t="s">
        <v>217</v>
      </c>
      <c r="B113" s="280">
        <v>98</v>
      </c>
      <c r="C113" s="281">
        <v>40</v>
      </c>
      <c r="D113" s="370">
        <f t="shared" si="2"/>
        <v>138</v>
      </c>
      <c r="E113" s="281">
        <v>2799</v>
      </c>
      <c r="F113" s="282">
        <f t="shared" si="3"/>
        <v>49.30332261521972</v>
      </c>
    </row>
    <row r="114" spans="1:6" ht="24" customHeight="1" x14ac:dyDescent="0.2">
      <c r="A114" s="275" t="s">
        <v>218</v>
      </c>
      <c r="B114" s="283">
        <v>18</v>
      </c>
      <c r="C114" s="284">
        <v>15</v>
      </c>
      <c r="D114" s="371">
        <f t="shared" si="2"/>
        <v>33</v>
      </c>
      <c r="E114" s="284">
        <v>793</v>
      </c>
      <c r="F114" s="285">
        <f t="shared" si="3"/>
        <v>41.614123581336699</v>
      </c>
    </row>
    <row r="115" spans="1:6" ht="24" customHeight="1" x14ac:dyDescent="0.2">
      <c r="A115" s="275" t="s">
        <v>219</v>
      </c>
      <c r="B115" s="288">
        <v>5</v>
      </c>
      <c r="C115" s="287">
        <v>1</v>
      </c>
      <c r="D115" s="370">
        <f t="shared" si="2"/>
        <v>6</v>
      </c>
      <c r="E115" s="281">
        <v>192</v>
      </c>
      <c r="F115" s="282">
        <f t="shared" si="3"/>
        <v>31.25</v>
      </c>
    </row>
    <row r="116" spans="1:6" ht="24" customHeight="1" x14ac:dyDescent="0.2">
      <c r="A116" s="275" t="s">
        <v>220</v>
      </c>
      <c r="B116" s="286">
        <v>1224</v>
      </c>
      <c r="C116" s="284">
        <v>503</v>
      </c>
      <c r="D116" s="371">
        <f t="shared" si="2"/>
        <v>1727</v>
      </c>
      <c r="E116" s="284">
        <v>49522</v>
      </c>
      <c r="F116" s="285">
        <f t="shared" si="3"/>
        <v>34.873389604620172</v>
      </c>
    </row>
    <row r="117" spans="1:6" ht="24" customHeight="1" x14ac:dyDescent="0.2">
      <c r="A117" s="275" t="s">
        <v>221</v>
      </c>
      <c r="B117" s="288">
        <v>5</v>
      </c>
      <c r="C117" s="287">
        <v>3</v>
      </c>
      <c r="D117" s="370">
        <f t="shared" si="2"/>
        <v>8</v>
      </c>
      <c r="E117" s="281">
        <v>185</v>
      </c>
      <c r="F117" s="282">
        <f t="shared" si="3"/>
        <v>43.243243243243242</v>
      </c>
    </row>
    <row r="118" spans="1:6" ht="24" customHeight="1" x14ac:dyDescent="0.2">
      <c r="A118" s="275" t="s">
        <v>222</v>
      </c>
      <c r="B118" s="283">
        <v>1834</v>
      </c>
      <c r="C118" s="284">
        <v>1332</v>
      </c>
      <c r="D118" s="371">
        <f t="shared" si="2"/>
        <v>3166</v>
      </c>
      <c r="E118" s="284">
        <v>84989</v>
      </c>
      <c r="F118" s="285">
        <f t="shared" si="3"/>
        <v>37.251879655014179</v>
      </c>
    </row>
    <row r="119" spans="1:6" ht="24" customHeight="1" x14ac:dyDescent="0.2">
      <c r="A119" s="275" t="s">
        <v>223</v>
      </c>
      <c r="B119" s="280">
        <v>20</v>
      </c>
      <c r="C119" s="281">
        <v>3</v>
      </c>
      <c r="D119" s="370">
        <f t="shared" si="2"/>
        <v>23</v>
      </c>
      <c r="E119" s="281">
        <v>1073</v>
      </c>
      <c r="F119" s="282">
        <f t="shared" si="3"/>
        <v>21.435228331780056</v>
      </c>
    </row>
    <row r="120" spans="1:6" ht="24" customHeight="1" x14ac:dyDescent="0.2">
      <c r="A120" s="275" t="s">
        <v>224</v>
      </c>
      <c r="B120" s="283">
        <v>3</v>
      </c>
      <c r="C120" s="284">
        <v>1</v>
      </c>
      <c r="D120" s="371">
        <f t="shared" si="2"/>
        <v>4</v>
      </c>
      <c r="E120" s="284">
        <v>134</v>
      </c>
      <c r="F120" s="285">
        <f t="shared" si="3"/>
        <v>29.850746268656717</v>
      </c>
    </row>
    <row r="121" spans="1:6" ht="24" customHeight="1" x14ac:dyDescent="0.2">
      <c r="A121" s="275" t="s">
        <v>225</v>
      </c>
      <c r="B121" s="280">
        <v>4</v>
      </c>
      <c r="C121" s="289">
        <v>0</v>
      </c>
      <c r="D121" s="370">
        <f t="shared" si="2"/>
        <v>4</v>
      </c>
      <c r="E121" s="281">
        <v>66</v>
      </c>
      <c r="F121" s="282">
        <f t="shared" si="3"/>
        <v>60.606060606060609</v>
      </c>
    </row>
    <row r="122" spans="1:6" ht="24" customHeight="1" x14ac:dyDescent="0.2">
      <c r="A122" s="275" t="s">
        <v>226</v>
      </c>
      <c r="B122" s="283">
        <v>10</v>
      </c>
      <c r="C122" s="284">
        <v>6</v>
      </c>
      <c r="D122" s="371">
        <f t="shared" si="2"/>
        <v>16</v>
      </c>
      <c r="E122" s="284">
        <v>627</v>
      </c>
      <c r="F122" s="285">
        <f t="shared" si="3"/>
        <v>25.518341307814993</v>
      </c>
    </row>
    <row r="123" spans="1:6" ht="24" customHeight="1" x14ac:dyDescent="0.2">
      <c r="A123" s="275" t="s">
        <v>227</v>
      </c>
      <c r="B123" s="280">
        <v>81</v>
      </c>
      <c r="C123" s="281">
        <v>28</v>
      </c>
      <c r="D123" s="370">
        <f t="shared" si="2"/>
        <v>109</v>
      </c>
      <c r="E123" s="281">
        <v>3239</v>
      </c>
      <c r="F123" s="282">
        <f t="shared" si="3"/>
        <v>33.6523618400741</v>
      </c>
    </row>
    <row r="124" spans="1:6" ht="24" customHeight="1" x14ac:dyDescent="0.2">
      <c r="A124" s="275" t="s">
        <v>228</v>
      </c>
      <c r="B124" s="283">
        <v>46</v>
      </c>
      <c r="C124" s="284">
        <v>23</v>
      </c>
      <c r="D124" s="371">
        <f t="shared" si="2"/>
        <v>69</v>
      </c>
      <c r="E124" s="284">
        <v>1692</v>
      </c>
      <c r="F124" s="285">
        <f t="shared" si="3"/>
        <v>40.780141843971634</v>
      </c>
    </row>
    <row r="125" spans="1:6" ht="24" customHeight="1" x14ac:dyDescent="0.2">
      <c r="A125" s="275" t="s">
        <v>229</v>
      </c>
      <c r="B125" s="280">
        <v>5</v>
      </c>
      <c r="C125" s="281">
        <v>7</v>
      </c>
      <c r="D125" s="370">
        <f t="shared" si="2"/>
        <v>12</v>
      </c>
      <c r="E125" s="281">
        <v>261</v>
      </c>
      <c r="F125" s="282">
        <f t="shared" si="3"/>
        <v>45.977011494252871</v>
      </c>
    </row>
    <row r="126" spans="1:6" ht="24" customHeight="1" x14ac:dyDescent="0.2">
      <c r="A126" s="275" t="s">
        <v>230</v>
      </c>
      <c r="B126" s="283">
        <v>21</v>
      </c>
      <c r="C126" s="284">
        <v>10</v>
      </c>
      <c r="D126" s="371">
        <f t="shared" si="2"/>
        <v>31</v>
      </c>
      <c r="E126" s="284">
        <v>689</v>
      </c>
      <c r="F126" s="285">
        <f t="shared" si="3"/>
        <v>44.992743105950652</v>
      </c>
    </row>
    <row r="127" spans="1:6" ht="24" customHeight="1" x14ac:dyDescent="0.2">
      <c r="A127" s="275" t="s">
        <v>231</v>
      </c>
      <c r="B127" s="280">
        <v>1876</v>
      </c>
      <c r="C127" s="281">
        <v>490</v>
      </c>
      <c r="D127" s="370">
        <f t="shared" si="2"/>
        <v>2366</v>
      </c>
      <c r="E127" s="281">
        <v>82715</v>
      </c>
      <c r="F127" s="282">
        <f t="shared" si="3"/>
        <v>28.604243486671102</v>
      </c>
    </row>
    <row r="128" spans="1:6" ht="24" customHeight="1" x14ac:dyDescent="0.2">
      <c r="A128" s="275" t="s">
        <v>232</v>
      </c>
      <c r="B128" s="283">
        <v>3</v>
      </c>
      <c r="C128" s="284">
        <v>2</v>
      </c>
      <c r="D128" s="371">
        <f t="shared" si="2"/>
        <v>5</v>
      </c>
      <c r="E128" s="284">
        <v>99</v>
      </c>
      <c r="F128" s="285">
        <f t="shared" si="3"/>
        <v>50.505050505050505</v>
      </c>
    </row>
    <row r="129" spans="1:6" ht="24" customHeight="1" x14ac:dyDescent="0.2">
      <c r="A129" s="275" t="s">
        <v>233</v>
      </c>
      <c r="B129" s="280">
        <v>179</v>
      </c>
      <c r="C129" s="281">
        <v>56</v>
      </c>
      <c r="D129" s="370">
        <f t="shared" si="2"/>
        <v>235</v>
      </c>
      <c r="E129" s="281">
        <v>4001</v>
      </c>
      <c r="F129" s="282">
        <f t="shared" si="3"/>
        <v>58.735316170957255</v>
      </c>
    </row>
    <row r="130" spans="1:6" ht="24" customHeight="1" x14ac:dyDescent="0.2">
      <c r="A130" s="275" t="s">
        <v>234</v>
      </c>
      <c r="B130" s="283">
        <v>2</v>
      </c>
      <c r="C130" s="290">
        <v>1</v>
      </c>
      <c r="D130" s="371">
        <f t="shared" si="2"/>
        <v>3</v>
      </c>
      <c r="E130" s="284">
        <v>45</v>
      </c>
      <c r="F130" s="285">
        <f t="shared" si="3"/>
        <v>66.666666666666671</v>
      </c>
    </row>
    <row r="131" spans="1:6" ht="24" customHeight="1" x14ac:dyDescent="0.2">
      <c r="A131" s="275" t="s">
        <v>235</v>
      </c>
      <c r="B131" s="280">
        <v>1664</v>
      </c>
      <c r="C131" s="281">
        <v>955</v>
      </c>
      <c r="D131" s="370">
        <f t="shared" si="2"/>
        <v>2619</v>
      </c>
      <c r="E131" s="281">
        <v>94471</v>
      </c>
      <c r="F131" s="282">
        <f t="shared" si="3"/>
        <v>27.722793238136571</v>
      </c>
    </row>
    <row r="132" spans="1:6" ht="24" customHeight="1" x14ac:dyDescent="0.2">
      <c r="A132" s="275" t="s">
        <v>236</v>
      </c>
      <c r="B132" s="283">
        <v>15</v>
      </c>
      <c r="C132" s="284">
        <v>14</v>
      </c>
      <c r="D132" s="371">
        <f t="shared" si="2"/>
        <v>29</v>
      </c>
      <c r="E132" s="284">
        <v>533</v>
      </c>
      <c r="F132" s="285">
        <f t="shared" si="3"/>
        <v>54.409005628517825</v>
      </c>
    </row>
    <row r="133" spans="1:6" ht="24" customHeight="1" x14ac:dyDescent="0.2">
      <c r="A133" s="275" t="s">
        <v>237</v>
      </c>
      <c r="B133" s="280">
        <v>269</v>
      </c>
      <c r="C133" s="281">
        <v>102</v>
      </c>
      <c r="D133" s="370">
        <f t="shared" si="2"/>
        <v>371</v>
      </c>
      <c r="E133" s="281">
        <v>12862</v>
      </c>
      <c r="F133" s="282">
        <f t="shared" si="3"/>
        <v>28.844658684496967</v>
      </c>
    </row>
    <row r="134" spans="1:6" ht="24" customHeight="1" x14ac:dyDescent="0.2">
      <c r="A134" s="275" t="s">
        <v>238</v>
      </c>
      <c r="B134" s="283">
        <v>1268</v>
      </c>
      <c r="C134" s="284">
        <v>592</v>
      </c>
      <c r="D134" s="371">
        <f t="shared" si="2"/>
        <v>1860</v>
      </c>
      <c r="E134" s="284">
        <v>40095</v>
      </c>
      <c r="F134" s="285">
        <f t="shared" si="3"/>
        <v>46.389824167601944</v>
      </c>
    </row>
    <row r="135" spans="1:6" ht="24" customHeight="1" x14ac:dyDescent="0.2">
      <c r="A135" s="275" t="s">
        <v>239</v>
      </c>
      <c r="B135" s="280">
        <v>480</v>
      </c>
      <c r="C135" s="281">
        <v>269</v>
      </c>
      <c r="D135" s="370">
        <f t="shared" si="2"/>
        <v>749</v>
      </c>
      <c r="E135" s="281">
        <v>18038</v>
      </c>
      <c r="F135" s="282">
        <f t="shared" si="3"/>
        <v>41.523450493402812</v>
      </c>
    </row>
    <row r="136" spans="1:6" ht="24" customHeight="1" x14ac:dyDescent="0.2">
      <c r="A136" s="275" t="s">
        <v>240</v>
      </c>
      <c r="B136" s="283">
        <v>709</v>
      </c>
      <c r="C136" s="284">
        <v>188</v>
      </c>
      <c r="D136" s="371">
        <f t="shared" si="2"/>
        <v>897</v>
      </c>
      <c r="E136" s="284">
        <v>18734</v>
      </c>
      <c r="F136" s="285">
        <f t="shared" si="3"/>
        <v>47.88085833244368</v>
      </c>
    </row>
    <row r="137" spans="1:6" ht="24" customHeight="1" x14ac:dyDescent="0.2">
      <c r="A137" s="275" t="s">
        <v>241</v>
      </c>
      <c r="B137" s="280">
        <v>310</v>
      </c>
      <c r="C137" s="281">
        <v>166</v>
      </c>
      <c r="D137" s="370">
        <f t="shared" ref="D137:D186" si="4">SUM(B137:C137)</f>
        <v>476</v>
      </c>
      <c r="E137" s="281">
        <v>8344</v>
      </c>
      <c r="F137" s="282">
        <f t="shared" ref="F137:F186" si="5">D137/E137*1000</f>
        <v>57.04697986577181</v>
      </c>
    </row>
    <row r="138" spans="1:6" ht="24" customHeight="1" x14ac:dyDescent="0.2">
      <c r="A138" s="275" t="s">
        <v>242</v>
      </c>
      <c r="B138" s="283">
        <v>2420</v>
      </c>
      <c r="C138" s="284">
        <v>1187</v>
      </c>
      <c r="D138" s="371">
        <f t="shared" si="4"/>
        <v>3607</v>
      </c>
      <c r="E138" s="284">
        <v>86206</v>
      </c>
      <c r="F138" s="285">
        <f t="shared" si="5"/>
        <v>41.841635153005591</v>
      </c>
    </row>
    <row r="139" spans="1:6" ht="24" customHeight="1" x14ac:dyDescent="0.2">
      <c r="A139" s="275" t="s">
        <v>243</v>
      </c>
      <c r="B139" s="280">
        <v>29</v>
      </c>
      <c r="C139" s="281">
        <v>16</v>
      </c>
      <c r="D139" s="370">
        <f t="shared" si="4"/>
        <v>45</v>
      </c>
      <c r="E139" s="281">
        <v>1177</v>
      </c>
      <c r="F139" s="282">
        <f t="shared" si="5"/>
        <v>38.232795242141037</v>
      </c>
    </row>
    <row r="140" spans="1:6" ht="24" customHeight="1" x14ac:dyDescent="0.2">
      <c r="A140" s="275" t="s">
        <v>244</v>
      </c>
      <c r="B140" s="283">
        <v>14</v>
      </c>
      <c r="C140" s="284">
        <v>9</v>
      </c>
      <c r="D140" s="371">
        <f t="shared" si="4"/>
        <v>23</v>
      </c>
      <c r="E140" s="284">
        <v>851</v>
      </c>
      <c r="F140" s="285">
        <f t="shared" si="5"/>
        <v>27.027027027027028</v>
      </c>
    </row>
    <row r="141" spans="1:6" ht="24" customHeight="1" x14ac:dyDescent="0.2">
      <c r="A141" s="275" t="s">
        <v>245</v>
      </c>
      <c r="B141" s="280">
        <v>65</v>
      </c>
      <c r="C141" s="281">
        <v>17</v>
      </c>
      <c r="D141" s="370">
        <f t="shared" si="4"/>
        <v>82</v>
      </c>
      <c r="E141" s="281">
        <v>2435</v>
      </c>
      <c r="F141" s="282">
        <f t="shared" si="5"/>
        <v>33.67556468172485</v>
      </c>
    </row>
    <row r="142" spans="1:6" ht="24" customHeight="1" x14ac:dyDescent="0.2">
      <c r="A142" s="275" t="s">
        <v>246</v>
      </c>
      <c r="B142" s="283">
        <v>4</v>
      </c>
      <c r="C142" s="284">
        <v>3</v>
      </c>
      <c r="D142" s="371">
        <f t="shared" si="4"/>
        <v>7</v>
      </c>
      <c r="E142" s="284">
        <v>77</v>
      </c>
      <c r="F142" s="285">
        <f t="shared" si="5"/>
        <v>90.909090909090907</v>
      </c>
    </row>
    <row r="143" spans="1:6" ht="24" customHeight="1" x14ac:dyDescent="0.2">
      <c r="A143" s="275" t="s">
        <v>247</v>
      </c>
      <c r="B143" s="280">
        <v>99</v>
      </c>
      <c r="C143" s="281">
        <v>37</v>
      </c>
      <c r="D143" s="370">
        <f t="shared" si="4"/>
        <v>136</v>
      </c>
      <c r="E143" s="281">
        <v>3990</v>
      </c>
      <c r="F143" s="282">
        <f t="shared" si="5"/>
        <v>34.085213032581457</v>
      </c>
    </row>
    <row r="144" spans="1:6" ht="24" customHeight="1" x14ac:dyDescent="0.2">
      <c r="A144" s="275" t="s">
        <v>248</v>
      </c>
      <c r="B144" s="283">
        <v>223</v>
      </c>
      <c r="C144" s="284">
        <v>86</v>
      </c>
      <c r="D144" s="371">
        <f t="shared" si="4"/>
        <v>309</v>
      </c>
      <c r="E144" s="284">
        <v>8905</v>
      </c>
      <c r="F144" s="285">
        <f t="shared" si="5"/>
        <v>34.699606962380685</v>
      </c>
    </row>
    <row r="145" spans="1:6" ht="24" customHeight="1" x14ac:dyDescent="0.2">
      <c r="A145" s="275" t="s">
        <v>249</v>
      </c>
      <c r="B145" s="280">
        <v>3</v>
      </c>
      <c r="C145" s="281">
        <v>1</v>
      </c>
      <c r="D145" s="370">
        <f t="shared" si="4"/>
        <v>4</v>
      </c>
      <c r="E145" s="281">
        <v>77</v>
      </c>
      <c r="F145" s="282">
        <f t="shared" si="5"/>
        <v>51.948051948051955</v>
      </c>
    </row>
    <row r="146" spans="1:6" ht="24" customHeight="1" x14ac:dyDescent="0.2">
      <c r="A146" s="275" t="s">
        <v>250</v>
      </c>
      <c r="B146" s="283">
        <v>220</v>
      </c>
      <c r="C146" s="284">
        <v>119</v>
      </c>
      <c r="D146" s="371">
        <f t="shared" si="4"/>
        <v>339</v>
      </c>
      <c r="E146" s="284">
        <v>8483</v>
      </c>
      <c r="F146" s="285">
        <f t="shared" si="5"/>
        <v>39.962277496168802</v>
      </c>
    </row>
    <row r="147" spans="1:6" ht="24" customHeight="1" x14ac:dyDescent="0.2">
      <c r="A147" s="275" t="s">
        <v>251</v>
      </c>
      <c r="B147" s="280">
        <v>97</v>
      </c>
      <c r="C147" s="281">
        <v>45</v>
      </c>
      <c r="D147" s="370">
        <f t="shared" si="4"/>
        <v>142</v>
      </c>
      <c r="E147" s="281">
        <v>3451</v>
      </c>
      <c r="F147" s="282">
        <f t="shared" si="5"/>
        <v>41.147493480150686</v>
      </c>
    </row>
    <row r="148" spans="1:6" ht="24" customHeight="1" x14ac:dyDescent="0.2">
      <c r="A148" s="275" t="s">
        <v>252</v>
      </c>
      <c r="B148" s="283">
        <v>94</v>
      </c>
      <c r="C148" s="284">
        <v>38</v>
      </c>
      <c r="D148" s="371">
        <f t="shared" si="4"/>
        <v>132</v>
      </c>
      <c r="E148" s="284">
        <v>2620</v>
      </c>
      <c r="F148" s="285">
        <f t="shared" si="5"/>
        <v>50.381679389312978</v>
      </c>
    </row>
    <row r="149" spans="1:6" ht="24" customHeight="1" x14ac:dyDescent="0.2">
      <c r="A149" s="275" t="s">
        <v>253</v>
      </c>
      <c r="B149" s="280">
        <v>30</v>
      </c>
      <c r="C149" s="281">
        <v>19</v>
      </c>
      <c r="D149" s="370">
        <f t="shared" si="4"/>
        <v>49</v>
      </c>
      <c r="E149" s="281">
        <v>1258</v>
      </c>
      <c r="F149" s="282">
        <f t="shared" si="5"/>
        <v>38.950715421303656</v>
      </c>
    </row>
    <row r="150" spans="1:6" ht="24" customHeight="1" x14ac:dyDescent="0.2">
      <c r="A150" s="275" t="s">
        <v>254</v>
      </c>
      <c r="B150" s="283">
        <v>3902</v>
      </c>
      <c r="C150" s="284">
        <v>1785</v>
      </c>
      <c r="D150" s="371">
        <f t="shared" si="4"/>
        <v>5687</v>
      </c>
      <c r="E150" s="284">
        <v>126981</v>
      </c>
      <c r="F150" s="285">
        <f t="shared" si="5"/>
        <v>44.786227860861075</v>
      </c>
    </row>
    <row r="151" spans="1:6" ht="24" customHeight="1" x14ac:dyDescent="0.2">
      <c r="A151" s="275" t="s">
        <v>255</v>
      </c>
      <c r="B151" s="280">
        <v>219</v>
      </c>
      <c r="C151" s="281">
        <v>102</v>
      </c>
      <c r="D151" s="370">
        <f t="shared" si="4"/>
        <v>321</v>
      </c>
      <c r="E151" s="281">
        <v>8171</v>
      </c>
      <c r="F151" s="282">
        <f t="shared" si="5"/>
        <v>39.285277199853141</v>
      </c>
    </row>
    <row r="152" spans="1:6" ht="24" customHeight="1" x14ac:dyDescent="0.2">
      <c r="A152" s="275" t="s">
        <v>256</v>
      </c>
      <c r="B152" s="283">
        <v>106</v>
      </c>
      <c r="C152" s="284">
        <v>41</v>
      </c>
      <c r="D152" s="371">
        <f t="shared" si="4"/>
        <v>147</v>
      </c>
      <c r="E152" s="284">
        <v>4243</v>
      </c>
      <c r="F152" s="285">
        <f t="shared" si="5"/>
        <v>34.64529813810983</v>
      </c>
    </row>
    <row r="153" spans="1:6" ht="24" customHeight="1" x14ac:dyDescent="0.2">
      <c r="A153" s="275" t="s">
        <v>257</v>
      </c>
      <c r="B153" s="280">
        <v>119</v>
      </c>
      <c r="C153" s="281">
        <v>68</v>
      </c>
      <c r="D153" s="370">
        <f t="shared" si="4"/>
        <v>187</v>
      </c>
      <c r="E153" s="281">
        <v>4697</v>
      </c>
      <c r="F153" s="282">
        <f t="shared" si="5"/>
        <v>39.812646370023423</v>
      </c>
    </row>
    <row r="154" spans="1:6" ht="24" customHeight="1" x14ac:dyDescent="0.2">
      <c r="A154" s="275" t="s">
        <v>258</v>
      </c>
      <c r="B154" s="283">
        <v>444</v>
      </c>
      <c r="C154" s="284">
        <v>256</v>
      </c>
      <c r="D154" s="371">
        <f t="shared" si="4"/>
        <v>700</v>
      </c>
      <c r="E154" s="284">
        <v>23123</v>
      </c>
      <c r="F154" s="285">
        <f t="shared" si="5"/>
        <v>30.272888466029492</v>
      </c>
    </row>
    <row r="155" spans="1:6" ht="24" customHeight="1" x14ac:dyDescent="0.2">
      <c r="A155" s="275" t="s">
        <v>259</v>
      </c>
      <c r="B155" s="280">
        <v>21</v>
      </c>
      <c r="C155" s="281">
        <v>13</v>
      </c>
      <c r="D155" s="370">
        <f t="shared" si="4"/>
        <v>34</v>
      </c>
      <c r="E155" s="281">
        <v>906</v>
      </c>
      <c r="F155" s="282">
        <f t="shared" si="5"/>
        <v>37.527593818984542</v>
      </c>
    </row>
    <row r="156" spans="1:6" ht="24" customHeight="1" x14ac:dyDescent="0.2">
      <c r="A156" s="275" t="s">
        <v>260</v>
      </c>
      <c r="B156" s="283">
        <v>228</v>
      </c>
      <c r="C156" s="284">
        <v>73</v>
      </c>
      <c r="D156" s="371">
        <f t="shared" si="4"/>
        <v>301</v>
      </c>
      <c r="E156" s="284">
        <v>7769</v>
      </c>
      <c r="F156" s="285">
        <f t="shared" si="5"/>
        <v>38.743725061140431</v>
      </c>
    </row>
    <row r="157" spans="1:6" ht="24" customHeight="1" x14ac:dyDescent="0.2">
      <c r="A157" s="275" t="s">
        <v>261</v>
      </c>
      <c r="B157" s="280">
        <v>1000</v>
      </c>
      <c r="C157" s="281">
        <v>623</v>
      </c>
      <c r="D157" s="370">
        <f t="shared" si="4"/>
        <v>1623</v>
      </c>
      <c r="E157" s="281">
        <v>44764</v>
      </c>
      <c r="F157" s="282">
        <f t="shared" si="5"/>
        <v>36.256813510856936</v>
      </c>
    </row>
    <row r="158" spans="1:6" ht="24" customHeight="1" x14ac:dyDescent="0.2">
      <c r="A158" s="275" t="s">
        <v>262</v>
      </c>
      <c r="B158" s="283">
        <v>62</v>
      </c>
      <c r="C158" s="284">
        <v>35</v>
      </c>
      <c r="D158" s="371">
        <f t="shared" si="4"/>
        <v>97</v>
      </c>
      <c r="E158" s="284">
        <v>641</v>
      </c>
      <c r="F158" s="285">
        <f t="shared" si="5"/>
        <v>151.32605304212169</v>
      </c>
    </row>
    <row r="159" spans="1:6" ht="24" customHeight="1" x14ac:dyDescent="0.2">
      <c r="A159" s="275" t="s">
        <v>263</v>
      </c>
      <c r="B159" s="280">
        <v>42</v>
      </c>
      <c r="C159" s="281">
        <v>16</v>
      </c>
      <c r="D159" s="370">
        <f t="shared" si="4"/>
        <v>58</v>
      </c>
      <c r="E159" s="281">
        <v>1407</v>
      </c>
      <c r="F159" s="282">
        <f t="shared" si="5"/>
        <v>41.222459132906899</v>
      </c>
    </row>
    <row r="160" spans="1:6" ht="24" customHeight="1" x14ac:dyDescent="0.2">
      <c r="A160" s="275" t="s">
        <v>264</v>
      </c>
      <c r="B160" s="283">
        <v>24</v>
      </c>
      <c r="C160" s="284">
        <v>20</v>
      </c>
      <c r="D160" s="371">
        <f t="shared" si="4"/>
        <v>44</v>
      </c>
      <c r="E160" s="284">
        <v>841</v>
      </c>
      <c r="F160" s="285">
        <f t="shared" si="5"/>
        <v>52.318668252080855</v>
      </c>
    </row>
    <row r="161" spans="1:6" ht="24" customHeight="1" x14ac:dyDescent="0.2">
      <c r="A161" s="275" t="s">
        <v>265</v>
      </c>
      <c r="B161" s="280">
        <v>22</v>
      </c>
      <c r="C161" s="281">
        <v>16</v>
      </c>
      <c r="D161" s="370">
        <f t="shared" si="4"/>
        <v>38</v>
      </c>
      <c r="E161" s="281">
        <v>911</v>
      </c>
      <c r="F161" s="282">
        <f t="shared" si="5"/>
        <v>41.712403951701425</v>
      </c>
    </row>
    <row r="162" spans="1:6" ht="24" customHeight="1" x14ac:dyDescent="0.2">
      <c r="A162" s="275" t="s">
        <v>266</v>
      </c>
      <c r="B162" s="283">
        <v>28</v>
      </c>
      <c r="C162" s="284">
        <v>14</v>
      </c>
      <c r="D162" s="371">
        <f t="shared" si="4"/>
        <v>42</v>
      </c>
      <c r="E162" s="284">
        <v>779</v>
      </c>
      <c r="F162" s="285">
        <f t="shared" si="5"/>
        <v>53.915275994865212</v>
      </c>
    </row>
    <row r="163" spans="1:6" ht="24" customHeight="1" x14ac:dyDescent="0.2">
      <c r="A163" s="275" t="s">
        <v>267</v>
      </c>
      <c r="B163" s="280">
        <v>308</v>
      </c>
      <c r="C163" s="281">
        <v>147</v>
      </c>
      <c r="D163" s="370">
        <f t="shared" si="4"/>
        <v>455</v>
      </c>
      <c r="E163" s="281">
        <v>12168</v>
      </c>
      <c r="F163" s="282">
        <f t="shared" si="5"/>
        <v>37.393162393162392</v>
      </c>
    </row>
    <row r="164" spans="1:6" ht="24" customHeight="1" x14ac:dyDescent="0.2">
      <c r="A164" s="275" t="s">
        <v>268</v>
      </c>
      <c r="B164" s="283">
        <v>2087</v>
      </c>
      <c r="C164" s="284">
        <v>677</v>
      </c>
      <c r="D164" s="371">
        <f t="shared" si="4"/>
        <v>2764</v>
      </c>
      <c r="E164" s="284">
        <v>72988</v>
      </c>
      <c r="F164" s="285">
        <f t="shared" si="5"/>
        <v>37.869238778977369</v>
      </c>
    </row>
    <row r="165" spans="1:6" ht="24" customHeight="1" x14ac:dyDescent="0.2">
      <c r="A165" s="275" t="s">
        <v>269</v>
      </c>
      <c r="B165" s="280">
        <v>86</v>
      </c>
      <c r="C165" s="281">
        <v>39</v>
      </c>
      <c r="D165" s="370">
        <f t="shared" si="4"/>
        <v>125</v>
      </c>
      <c r="E165" s="281">
        <v>3880</v>
      </c>
      <c r="F165" s="282">
        <f t="shared" si="5"/>
        <v>32.21649484536082</v>
      </c>
    </row>
    <row r="166" spans="1:6" ht="24" customHeight="1" x14ac:dyDescent="0.2">
      <c r="A166" s="275" t="s">
        <v>270</v>
      </c>
      <c r="B166" s="283">
        <v>14</v>
      </c>
      <c r="C166" s="284">
        <v>8</v>
      </c>
      <c r="D166" s="371">
        <f t="shared" si="4"/>
        <v>22</v>
      </c>
      <c r="E166" s="284">
        <v>574</v>
      </c>
      <c r="F166" s="285">
        <f t="shared" si="5"/>
        <v>38.327526132404181</v>
      </c>
    </row>
    <row r="167" spans="1:6" ht="24" customHeight="1" x14ac:dyDescent="0.2">
      <c r="A167" s="275" t="s">
        <v>271</v>
      </c>
      <c r="B167" s="280">
        <v>123</v>
      </c>
      <c r="C167" s="281">
        <v>60</v>
      </c>
      <c r="D167" s="370">
        <f t="shared" si="4"/>
        <v>183</v>
      </c>
      <c r="E167" s="281">
        <v>4260</v>
      </c>
      <c r="F167" s="282">
        <f t="shared" si="5"/>
        <v>42.95774647887324</v>
      </c>
    </row>
    <row r="168" spans="1:6" ht="24" customHeight="1" x14ac:dyDescent="0.2">
      <c r="A168" s="275" t="s">
        <v>272</v>
      </c>
      <c r="B168" s="283">
        <v>73</v>
      </c>
      <c r="C168" s="284">
        <v>28</v>
      </c>
      <c r="D168" s="371">
        <f t="shared" si="4"/>
        <v>101</v>
      </c>
      <c r="E168" s="284">
        <v>2749</v>
      </c>
      <c r="F168" s="285">
        <f t="shared" si="5"/>
        <v>36.740632957439068</v>
      </c>
    </row>
    <row r="169" spans="1:6" ht="24" customHeight="1" x14ac:dyDescent="0.2">
      <c r="A169" s="275" t="s">
        <v>273</v>
      </c>
      <c r="B169" s="280">
        <v>16</v>
      </c>
      <c r="C169" s="281">
        <v>4</v>
      </c>
      <c r="D169" s="370">
        <f t="shared" si="4"/>
        <v>20</v>
      </c>
      <c r="E169" s="281">
        <v>430</v>
      </c>
      <c r="F169" s="282">
        <f t="shared" si="5"/>
        <v>46.511627906976742</v>
      </c>
    </row>
    <row r="170" spans="1:6" ht="24" customHeight="1" x14ac:dyDescent="0.2">
      <c r="A170" s="275" t="s">
        <v>274</v>
      </c>
      <c r="B170" s="283">
        <v>310</v>
      </c>
      <c r="C170" s="284">
        <v>87</v>
      </c>
      <c r="D170" s="371">
        <f t="shared" si="4"/>
        <v>397</v>
      </c>
      <c r="E170" s="284">
        <v>12222</v>
      </c>
      <c r="F170" s="285">
        <f t="shared" si="5"/>
        <v>32.48240877106857</v>
      </c>
    </row>
    <row r="171" spans="1:6" ht="24" customHeight="1" x14ac:dyDescent="0.2">
      <c r="A171" s="275" t="s">
        <v>275</v>
      </c>
      <c r="B171" s="280">
        <v>35</v>
      </c>
      <c r="C171" s="281">
        <v>20</v>
      </c>
      <c r="D171" s="370">
        <f t="shared" si="4"/>
        <v>55</v>
      </c>
      <c r="E171" s="281">
        <v>1846</v>
      </c>
      <c r="F171" s="282">
        <f t="shared" si="5"/>
        <v>29.794149512459374</v>
      </c>
    </row>
    <row r="172" spans="1:6" ht="24" customHeight="1" x14ac:dyDescent="0.2">
      <c r="A172" s="275" t="s">
        <v>276</v>
      </c>
      <c r="B172" s="283">
        <v>26</v>
      </c>
      <c r="C172" s="284">
        <v>20</v>
      </c>
      <c r="D172" s="371">
        <f t="shared" si="4"/>
        <v>46</v>
      </c>
      <c r="E172" s="284">
        <v>2014</v>
      </c>
      <c r="F172" s="285">
        <f t="shared" si="5"/>
        <v>22.840119165839127</v>
      </c>
    </row>
    <row r="173" spans="1:6" ht="24" customHeight="1" x14ac:dyDescent="0.2">
      <c r="A173" s="275" t="s">
        <v>277</v>
      </c>
      <c r="B173" s="280">
        <v>249</v>
      </c>
      <c r="C173" s="281">
        <v>82</v>
      </c>
      <c r="D173" s="370">
        <f t="shared" si="4"/>
        <v>331</v>
      </c>
      <c r="E173" s="281">
        <v>6295</v>
      </c>
      <c r="F173" s="282">
        <f t="shared" si="5"/>
        <v>52.58141382049245</v>
      </c>
    </row>
    <row r="174" spans="1:6" ht="24" customHeight="1" x14ac:dyDescent="0.2">
      <c r="A174" s="275" t="s">
        <v>278</v>
      </c>
      <c r="B174" s="283">
        <v>124</v>
      </c>
      <c r="C174" s="284">
        <v>58</v>
      </c>
      <c r="D174" s="371">
        <f t="shared" si="4"/>
        <v>182</v>
      </c>
      <c r="E174" s="284">
        <v>3350</v>
      </c>
      <c r="F174" s="285">
        <f t="shared" si="5"/>
        <v>54.328358208955223</v>
      </c>
    </row>
    <row r="175" spans="1:6" ht="24" customHeight="1" x14ac:dyDescent="0.2">
      <c r="A175" s="275" t="s">
        <v>279</v>
      </c>
      <c r="B175" s="280">
        <v>220</v>
      </c>
      <c r="C175" s="281">
        <v>88</v>
      </c>
      <c r="D175" s="370">
        <f t="shared" si="4"/>
        <v>308</v>
      </c>
      <c r="E175" s="281">
        <v>12719</v>
      </c>
      <c r="F175" s="282">
        <f t="shared" si="5"/>
        <v>24.215740231150249</v>
      </c>
    </row>
    <row r="176" spans="1:6" ht="24" customHeight="1" x14ac:dyDescent="0.2">
      <c r="A176" s="275" t="s">
        <v>280</v>
      </c>
      <c r="B176" s="283">
        <v>19</v>
      </c>
      <c r="C176" s="284">
        <v>16</v>
      </c>
      <c r="D176" s="371">
        <f t="shared" si="4"/>
        <v>35</v>
      </c>
      <c r="E176" s="284">
        <v>705</v>
      </c>
      <c r="F176" s="285">
        <f t="shared" si="5"/>
        <v>49.645390070921991</v>
      </c>
    </row>
    <row r="177" spans="1:11" ht="24" customHeight="1" x14ac:dyDescent="0.2">
      <c r="A177" s="275" t="s">
        <v>281</v>
      </c>
      <c r="B177" s="280">
        <v>70</v>
      </c>
      <c r="C177" s="281">
        <v>30</v>
      </c>
      <c r="D177" s="370">
        <f t="shared" si="4"/>
        <v>100</v>
      </c>
      <c r="E177" s="281">
        <v>2497</v>
      </c>
      <c r="F177" s="282">
        <f t="shared" si="5"/>
        <v>40.048057669203047</v>
      </c>
    </row>
    <row r="178" spans="1:11" ht="24" customHeight="1" x14ac:dyDescent="0.2">
      <c r="A178" s="275" t="s">
        <v>282</v>
      </c>
      <c r="B178" s="283">
        <v>33</v>
      </c>
      <c r="C178" s="284">
        <v>15</v>
      </c>
      <c r="D178" s="371">
        <f t="shared" si="4"/>
        <v>48</v>
      </c>
      <c r="E178" s="284">
        <v>1334</v>
      </c>
      <c r="F178" s="285">
        <f t="shared" si="5"/>
        <v>35.982008995502248</v>
      </c>
    </row>
    <row r="179" spans="1:11" ht="24" customHeight="1" x14ac:dyDescent="0.2">
      <c r="A179" s="275" t="s">
        <v>283</v>
      </c>
      <c r="B179" s="280">
        <v>368</v>
      </c>
      <c r="C179" s="281">
        <v>188</v>
      </c>
      <c r="D179" s="370">
        <f t="shared" si="4"/>
        <v>556</v>
      </c>
      <c r="E179" s="281">
        <v>19611</v>
      </c>
      <c r="F179" s="282">
        <f t="shared" si="5"/>
        <v>28.351435418897555</v>
      </c>
    </row>
    <row r="180" spans="1:11" ht="24" customHeight="1" x14ac:dyDescent="0.2">
      <c r="A180" s="275" t="s">
        <v>284</v>
      </c>
      <c r="B180" s="283">
        <v>60</v>
      </c>
      <c r="C180" s="284">
        <v>23</v>
      </c>
      <c r="D180" s="371">
        <f t="shared" si="4"/>
        <v>83</v>
      </c>
      <c r="E180" s="284">
        <v>1486</v>
      </c>
      <c r="F180" s="285">
        <f t="shared" si="5"/>
        <v>55.854643337819653</v>
      </c>
    </row>
    <row r="181" spans="1:11" ht="24" customHeight="1" x14ac:dyDescent="0.2">
      <c r="A181" s="275" t="s">
        <v>285</v>
      </c>
      <c r="B181" s="280">
        <v>314</v>
      </c>
      <c r="C181" s="281">
        <v>106</v>
      </c>
      <c r="D181" s="370">
        <f t="shared" si="4"/>
        <v>420</v>
      </c>
      <c r="E181" s="281">
        <v>16950</v>
      </c>
      <c r="F181" s="282">
        <f t="shared" si="5"/>
        <v>24.778761061946902</v>
      </c>
    </row>
    <row r="182" spans="1:11" ht="24" customHeight="1" x14ac:dyDescent="0.2">
      <c r="A182" s="275" t="s">
        <v>286</v>
      </c>
      <c r="B182" s="283">
        <v>46</v>
      </c>
      <c r="C182" s="284">
        <v>22</v>
      </c>
      <c r="D182" s="371">
        <f t="shared" si="4"/>
        <v>68</v>
      </c>
      <c r="E182" s="284">
        <v>1981</v>
      </c>
      <c r="F182" s="285">
        <f t="shared" si="5"/>
        <v>34.326097930338214</v>
      </c>
    </row>
    <row r="183" spans="1:11" ht="24" customHeight="1" x14ac:dyDescent="0.2">
      <c r="A183" s="275" t="s">
        <v>287</v>
      </c>
      <c r="B183" s="280">
        <v>274</v>
      </c>
      <c r="C183" s="281">
        <v>108</v>
      </c>
      <c r="D183" s="370">
        <f t="shared" si="4"/>
        <v>382</v>
      </c>
      <c r="E183" s="281">
        <v>7265</v>
      </c>
      <c r="F183" s="282">
        <f t="shared" si="5"/>
        <v>52.580867171369583</v>
      </c>
    </row>
    <row r="184" spans="1:11" ht="24" customHeight="1" x14ac:dyDescent="0.2">
      <c r="A184" s="275" t="s">
        <v>288</v>
      </c>
      <c r="B184" s="283">
        <v>649</v>
      </c>
      <c r="C184" s="284">
        <v>526</v>
      </c>
      <c r="D184" s="371">
        <f t="shared" si="4"/>
        <v>1175</v>
      </c>
      <c r="E184" s="284">
        <v>27276</v>
      </c>
      <c r="F184" s="285">
        <f t="shared" si="5"/>
        <v>43.078163953658894</v>
      </c>
    </row>
    <row r="185" spans="1:11" ht="24" customHeight="1" x14ac:dyDescent="0.2">
      <c r="A185" s="275" t="s">
        <v>289</v>
      </c>
      <c r="B185" s="280">
        <v>9</v>
      </c>
      <c r="C185" s="281">
        <v>3</v>
      </c>
      <c r="D185" s="370">
        <f t="shared" si="4"/>
        <v>12</v>
      </c>
      <c r="E185" s="281">
        <v>270</v>
      </c>
      <c r="F185" s="282">
        <f t="shared" si="5"/>
        <v>44.444444444444443</v>
      </c>
    </row>
    <row r="186" spans="1:11" ht="24" customHeight="1" thickBot="1" x14ac:dyDescent="0.25">
      <c r="A186" s="276" t="s">
        <v>290</v>
      </c>
      <c r="B186" s="291">
        <v>64</v>
      </c>
      <c r="C186" s="292">
        <v>25</v>
      </c>
      <c r="D186" s="372">
        <f t="shared" si="4"/>
        <v>89</v>
      </c>
      <c r="E186" s="292">
        <v>1565</v>
      </c>
      <c r="F186" s="293">
        <f t="shared" si="5"/>
        <v>56.869009584664539</v>
      </c>
    </row>
    <row r="187" spans="1:11" ht="24" customHeight="1" thickBot="1" x14ac:dyDescent="0.3">
      <c r="A187" s="273" t="s">
        <v>15</v>
      </c>
      <c r="B187" s="238">
        <f>SUM(B8:B186)</f>
        <v>201458</v>
      </c>
      <c r="C187" s="271">
        <f>SUM(C8:C186)</f>
        <v>134362</v>
      </c>
      <c r="D187" s="373">
        <f>SUM(D8:D186)</f>
        <v>335820</v>
      </c>
      <c r="E187" s="271">
        <f>SUM(E8:E186)</f>
        <v>6466996</v>
      </c>
      <c r="F187" s="272">
        <f>D187/E187*1000</f>
        <v>51.928283240008192</v>
      </c>
    </row>
    <row r="188" spans="1:11" ht="12.75" thickTop="1" x14ac:dyDescent="0.2">
      <c r="A188" s="78"/>
      <c r="B188" s="78"/>
      <c r="C188" s="78"/>
      <c r="D188" s="78"/>
      <c r="F188" s="79"/>
    </row>
    <row r="189" spans="1:11" x14ac:dyDescent="0.2">
      <c r="A189" s="551" t="s">
        <v>341</v>
      </c>
      <c r="B189" s="551"/>
      <c r="C189" s="551"/>
      <c r="D189" s="551"/>
      <c r="E189" s="551"/>
      <c r="F189" s="551"/>
    </row>
    <row r="190" spans="1:11" x14ac:dyDescent="0.2">
      <c r="A190" s="551"/>
      <c r="B190" s="551"/>
      <c r="C190" s="551"/>
      <c r="D190" s="551"/>
      <c r="E190" s="551"/>
      <c r="F190" s="551"/>
    </row>
    <row r="191" spans="1:11" ht="37.5" customHeight="1" x14ac:dyDescent="0.2">
      <c r="A191" s="551" t="s">
        <v>292</v>
      </c>
      <c r="B191" s="551"/>
      <c r="C191" s="551"/>
      <c r="D191" s="551"/>
      <c r="E191" s="551"/>
      <c r="F191" s="551"/>
    </row>
    <row r="192" spans="1:11" s="76" customFormat="1" x14ac:dyDescent="0.2">
      <c r="A192" s="80"/>
      <c r="B192" s="81"/>
      <c r="C192" s="81"/>
      <c r="D192" s="81"/>
      <c r="E192" s="81"/>
      <c r="G192" s="42"/>
      <c r="H192" s="42"/>
      <c r="I192" s="42"/>
      <c r="J192" s="42"/>
      <c r="K192" s="42"/>
    </row>
    <row r="193" spans="6:6" x14ac:dyDescent="0.2">
      <c r="F193" s="82"/>
    </row>
  </sheetData>
  <mergeCells count="5">
    <mergeCell ref="A191:F191"/>
    <mergeCell ref="B2:D2"/>
    <mergeCell ref="A4:F4"/>
    <mergeCell ref="A5:F5"/>
    <mergeCell ref="A189:F190"/>
  </mergeCells>
  <phoneticPr fontId="4" type="noConversion"/>
  <hyperlinks>
    <hyperlink ref="F2" location="Índice!A1" display="Volver al índice"/>
  </hyperlinks>
  <pageMargins left="0.59055118110236227" right="0.59055118110236227" top="0.39370078740157483" bottom="0.47244094488188981" header="0" footer="0"/>
  <pageSetup paperSize="9" firstPageNumber="15" orientation="portrait" useFirstPageNumber="1" r:id="rId1"/>
  <headerFooter differentFirst="1" alignWithMargins="0">
    <oddFooter>Página &amp;P</oddFooter>
    <firstHeader>&amp;L&amp;G</firstHeader>
    <firstFooter>&amp;CPágina &amp;P</firstFooter>
  </headerFooter>
  <ignoredErrors>
    <ignoredError sqref="E187" formulaRange="1"/>
  </ignoredErrors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FFFF00"/>
    <pageSetUpPr fitToPage="1"/>
  </sheetPr>
  <dimension ref="A1:AI401"/>
  <sheetViews>
    <sheetView view="pageLayout" zoomScaleNormal="100" workbookViewId="0">
      <selection activeCell="D1" sqref="D1:D1048576"/>
    </sheetView>
  </sheetViews>
  <sheetFormatPr baseColWidth="10" defaultRowHeight="12.75" x14ac:dyDescent="0.2"/>
  <cols>
    <col min="1" max="1" width="24.85546875" style="71" customWidth="1"/>
    <col min="2" max="2" width="13.5703125" style="72" customWidth="1"/>
    <col min="3" max="3" width="7.7109375" style="206" bestFit="1" customWidth="1"/>
    <col min="4" max="4" width="8.140625" style="206" bestFit="1" customWidth="1"/>
    <col min="5" max="5" width="6.140625" style="206" bestFit="1" customWidth="1"/>
    <col min="6" max="6" width="13.140625" style="206" bestFit="1" customWidth="1"/>
    <col min="7" max="7" width="12.5703125" style="206" bestFit="1" customWidth="1"/>
    <col min="8" max="8" width="8.5703125" style="72" customWidth="1"/>
    <col min="9" max="9" width="7.42578125" style="41" customWidth="1"/>
    <col min="10" max="10" width="7.42578125" style="73" customWidth="1"/>
    <col min="11" max="11" width="7.42578125" style="72" customWidth="1"/>
    <col min="12" max="12" width="7.5703125" style="73" bestFit="1" customWidth="1"/>
    <col min="13" max="13" width="6.85546875" style="41" customWidth="1"/>
    <col min="14" max="14" width="8.5703125" style="72" bestFit="1" customWidth="1"/>
    <col min="15" max="15" width="5.42578125" style="41" bestFit="1" customWidth="1"/>
    <col min="16" max="16" width="7.42578125" style="41" bestFit="1" customWidth="1"/>
    <col min="17" max="20" width="9.28515625" style="41" customWidth="1"/>
    <col min="21" max="21" width="9.140625" style="41" customWidth="1"/>
    <col min="22" max="22" width="7.7109375" style="41" customWidth="1"/>
    <col min="23" max="23" width="11.42578125" style="41"/>
    <col min="24" max="24" width="7" style="41" customWidth="1"/>
    <col min="25" max="25" width="6.42578125" style="41" customWidth="1"/>
    <col min="26" max="26" width="7.85546875" style="41" customWidth="1"/>
    <col min="27" max="31" width="11.42578125" style="41"/>
    <col min="32" max="32" width="9.42578125" style="41" customWidth="1"/>
    <col min="33" max="33" width="13.85546875" style="41" customWidth="1"/>
    <col min="34" max="16384" width="11.42578125" style="41"/>
  </cols>
  <sheetData>
    <row r="1" spans="1:21" s="205" customFormat="1" ht="18.75" x14ac:dyDescent="0.3">
      <c r="A1" s="179"/>
      <c r="B1" s="206"/>
      <c r="C1" s="206"/>
      <c r="D1" s="206"/>
      <c r="E1" s="206"/>
      <c r="F1" s="206"/>
      <c r="G1" s="206"/>
      <c r="H1" s="206"/>
      <c r="J1" s="73"/>
      <c r="K1" s="206"/>
      <c r="L1" s="73"/>
      <c r="N1" s="206"/>
    </row>
    <row r="2" spans="1:21" ht="22.5" customHeight="1" x14ac:dyDescent="0.2">
      <c r="B2" s="553" t="s">
        <v>68</v>
      </c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  <c r="O2" s="553"/>
      <c r="P2" s="553"/>
    </row>
    <row r="3" spans="1:21" ht="12" customHeight="1" x14ac:dyDescent="0.2">
      <c r="O3" s="586" t="s">
        <v>309</v>
      </c>
      <c r="P3" s="586"/>
    </row>
    <row r="4" spans="1:21" ht="12.75" customHeight="1" x14ac:dyDescent="0.2">
      <c r="B4" s="553" t="s">
        <v>336</v>
      </c>
      <c r="C4" s="553"/>
      <c r="D4" s="553"/>
      <c r="E4" s="553"/>
      <c r="F4" s="553"/>
      <c r="G4" s="553"/>
      <c r="H4" s="553"/>
      <c r="I4" s="553"/>
      <c r="J4" s="553"/>
      <c r="K4" s="553"/>
      <c r="L4" s="553"/>
      <c r="M4" s="553"/>
      <c r="N4" s="553"/>
      <c r="O4" s="553"/>
      <c r="P4" s="553"/>
    </row>
    <row r="5" spans="1:21" ht="13.5" thickBot="1" x14ac:dyDescent="0.25">
      <c r="P5" s="205"/>
    </row>
    <row r="6" spans="1:21" ht="18.75" customHeight="1" thickBot="1" x14ac:dyDescent="0.25">
      <c r="B6" s="258" t="s">
        <v>37</v>
      </c>
      <c r="C6" s="259" t="s">
        <v>334</v>
      </c>
      <c r="D6" s="260" t="s">
        <v>6</v>
      </c>
      <c r="E6" s="260" t="s">
        <v>335</v>
      </c>
      <c r="F6" s="260" t="s">
        <v>5</v>
      </c>
      <c r="G6" s="261" t="s">
        <v>3</v>
      </c>
      <c r="H6" s="258" t="s">
        <v>50</v>
      </c>
      <c r="I6" s="259" t="s">
        <v>58</v>
      </c>
      <c r="J6" s="260" t="s">
        <v>57</v>
      </c>
      <c r="K6" s="258" t="s">
        <v>59</v>
      </c>
      <c r="L6" s="260" t="s">
        <v>13</v>
      </c>
      <c r="M6" s="261" t="s">
        <v>14</v>
      </c>
      <c r="N6" s="258" t="s">
        <v>330</v>
      </c>
      <c r="O6" s="258" t="s">
        <v>8</v>
      </c>
      <c r="P6" s="261" t="s">
        <v>15</v>
      </c>
    </row>
    <row r="7" spans="1:21" ht="21" customHeight="1" x14ac:dyDescent="0.2">
      <c r="A7" s="338" t="s">
        <v>112</v>
      </c>
      <c r="B7" s="308">
        <f>SUM(C7:G7)</f>
        <v>2</v>
      </c>
      <c r="C7" s="358"/>
      <c r="D7" s="339"/>
      <c r="E7" s="309"/>
      <c r="F7" s="339"/>
      <c r="G7" s="359">
        <v>2</v>
      </c>
      <c r="H7" s="308">
        <f>I7+J7</f>
        <v>1</v>
      </c>
      <c r="I7" s="360">
        <v>1</v>
      </c>
      <c r="J7" s="340"/>
      <c r="K7" s="308">
        <f>L7+M7</f>
        <v>0</v>
      </c>
      <c r="L7" s="361"/>
      <c r="M7" s="341"/>
      <c r="N7" s="308"/>
      <c r="O7" s="308"/>
      <c r="P7" s="342">
        <f t="shared" ref="P7:P70" si="0">B7+H7+K7+N7+O7</f>
        <v>3</v>
      </c>
    </row>
    <row r="8" spans="1:21" ht="21" customHeight="1" x14ac:dyDescent="0.2">
      <c r="A8" s="338" t="s">
        <v>113</v>
      </c>
      <c r="B8" s="343">
        <f t="shared" ref="B8:B71" si="1">SUM(C8:G8)</f>
        <v>83</v>
      </c>
      <c r="C8" s="362">
        <v>23</v>
      </c>
      <c r="D8" s="363"/>
      <c r="E8" s="363">
        <v>4</v>
      </c>
      <c r="F8" s="363">
        <v>22</v>
      </c>
      <c r="G8" s="364">
        <v>34</v>
      </c>
      <c r="H8" s="343">
        <f t="shared" ref="H8:H71" si="2">I8+J8</f>
        <v>32</v>
      </c>
      <c r="I8" s="350">
        <v>22</v>
      </c>
      <c r="J8" s="351">
        <v>10</v>
      </c>
      <c r="K8" s="343">
        <f t="shared" ref="K8:K71" si="3">L8+M8</f>
        <v>13</v>
      </c>
      <c r="L8" s="347">
        <v>7</v>
      </c>
      <c r="M8" s="351">
        <v>6</v>
      </c>
      <c r="N8" s="343"/>
      <c r="O8" s="343">
        <v>4</v>
      </c>
      <c r="P8" s="344">
        <f t="shared" si="0"/>
        <v>132</v>
      </c>
    </row>
    <row r="9" spans="1:21" ht="21" customHeight="1" x14ac:dyDescent="0.2">
      <c r="A9" s="338" t="s">
        <v>114</v>
      </c>
      <c r="B9" s="343">
        <f t="shared" si="1"/>
        <v>4</v>
      </c>
      <c r="C9" s="362"/>
      <c r="D9" s="363"/>
      <c r="E9" s="363"/>
      <c r="F9" s="363">
        <v>3</v>
      </c>
      <c r="G9" s="364">
        <v>1</v>
      </c>
      <c r="H9" s="343">
        <f t="shared" si="2"/>
        <v>1</v>
      </c>
      <c r="I9" s="347"/>
      <c r="J9" s="351">
        <v>1</v>
      </c>
      <c r="K9" s="343">
        <f t="shared" si="3"/>
        <v>1</v>
      </c>
      <c r="L9" s="347"/>
      <c r="M9" s="351">
        <v>1</v>
      </c>
      <c r="N9" s="343"/>
      <c r="O9" s="343"/>
      <c r="P9" s="344">
        <f t="shared" si="0"/>
        <v>6</v>
      </c>
    </row>
    <row r="10" spans="1:21" ht="21" customHeight="1" x14ac:dyDescent="0.2">
      <c r="A10" s="338" t="s">
        <v>115</v>
      </c>
      <c r="B10" s="343">
        <f t="shared" si="1"/>
        <v>242</v>
      </c>
      <c r="C10" s="362">
        <v>66</v>
      </c>
      <c r="D10" s="363">
        <v>7</v>
      </c>
      <c r="E10" s="363">
        <v>4</v>
      </c>
      <c r="F10" s="363">
        <v>66</v>
      </c>
      <c r="G10" s="364">
        <v>99</v>
      </c>
      <c r="H10" s="343">
        <f t="shared" si="2"/>
        <v>155</v>
      </c>
      <c r="I10" s="350">
        <v>40</v>
      </c>
      <c r="J10" s="351">
        <v>115</v>
      </c>
      <c r="K10" s="343">
        <f t="shared" si="3"/>
        <v>62</v>
      </c>
      <c r="L10" s="350">
        <v>29</v>
      </c>
      <c r="M10" s="351">
        <v>33</v>
      </c>
      <c r="N10" s="343">
        <v>7</v>
      </c>
      <c r="O10" s="343">
        <v>13</v>
      </c>
      <c r="P10" s="344">
        <f t="shared" si="0"/>
        <v>479</v>
      </c>
    </row>
    <row r="11" spans="1:21" ht="21" customHeight="1" x14ac:dyDescent="0.2">
      <c r="A11" s="338" t="s">
        <v>116</v>
      </c>
      <c r="B11" s="343">
        <f t="shared" si="1"/>
        <v>5835</v>
      </c>
      <c r="C11" s="362">
        <v>1770</v>
      </c>
      <c r="D11" s="363">
        <v>79</v>
      </c>
      <c r="E11" s="363">
        <v>313</v>
      </c>
      <c r="F11" s="363">
        <v>1009</v>
      </c>
      <c r="G11" s="364">
        <v>2664</v>
      </c>
      <c r="H11" s="343">
        <f t="shared" si="2"/>
        <v>2504</v>
      </c>
      <c r="I11" s="350">
        <v>1031</v>
      </c>
      <c r="J11" s="351">
        <v>1473</v>
      </c>
      <c r="K11" s="343">
        <f t="shared" si="3"/>
        <v>1553</v>
      </c>
      <c r="L11" s="350">
        <v>684</v>
      </c>
      <c r="M11" s="351">
        <v>869</v>
      </c>
      <c r="N11" s="343">
        <v>134</v>
      </c>
      <c r="O11" s="343">
        <v>122</v>
      </c>
      <c r="P11" s="344">
        <f t="shared" si="0"/>
        <v>10148</v>
      </c>
    </row>
    <row r="12" spans="1:21" ht="21" customHeight="1" x14ac:dyDescent="0.2">
      <c r="A12" s="338" t="s">
        <v>117</v>
      </c>
      <c r="B12" s="343">
        <f t="shared" si="1"/>
        <v>2634</v>
      </c>
      <c r="C12" s="362">
        <v>871</v>
      </c>
      <c r="D12" s="363">
        <v>35</v>
      </c>
      <c r="E12" s="363">
        <v>90</v>
      </c>
      <c r="F12" s="363">
        <v>561</v>
      </c>
      <c r="G12" s="364">
        <v>1077</v>
      </c>
      <c r="H12" s="343">
        <f t="shared" si="2"/>
        <v>1430</v>
      </c>
      <c r="I12" s="350">
        <v>433</v>
      </c>
      <c r="J12" s="351">
        <v>997</v>
      </c>
      <c r="K12" s="343">
        <f t="shared" si="3"/>
        <v>629</v>
      </c>
      <c r="L12" s="350">
        <v>300</v>
      </c>
      <c r="M12" s="351">
        <v>329</v>
      </c>
      <c r="N12" s="343">
        <v>6</v>
      </c>
      <c r="O12" s="343">
        <v>23</v>
      </c>
      <c r="P12" s="344">
        <f t="shared" si="0"/>
        <v>4722</v>
      </c>
    </row>
    <row r="13" spans="1:21" ht="21" customHeight="1" x14ac:dyDescent="0.2">
      <c r="A13" s="338" t="s">
        <v>118</v>
      </c>
      <c r="B13" s="343">
        <f t="shared" si="1"/>
        <v>4649</v>
      </c>
      <c r="C13" s="362">
        <v>1431</v>
      </c>
      <c r="D13" s="363">
        <v>92</v>
      </c>
      <c r="E13" s="363">
        <v>91</v>
      </c>
      <c r="F13" s="363">
        <v>1077</v>
      </c>
      <c r="G13" s="364">
        <v>1958</v>
      </c>
      <c r="H13" s="343">
        <f t="shared" si="2"/>
        <v>2251</v>
      </c>
      <c r="I13" s="350">
        <v>622</v>
      </c>
      <c r="J13" s="351">
        <v>1629</v>
      </c>
      <c r="K13" s="343">
        <f t="shared" si="3"/>
        <v>1383</v>
      </c>
      <c r="L13" s="350">
        <v>633</v>
      </c>
      <c r="M13" s="351">
        <v>750</v>
      </c>
      <c r="N13" s="343">
        <v>70</v>
      </c>
      <c r="O13" s="343">
        <v>246</v>
      </c>
      <c r="P13" s="344">
        <f t="shared" si="0"/>
        <v>8599</v>
      </c>
    </row>
    <row r="14" spans="1:21" ht="21" customHeight="1" x14ac:dyDescent="0.2">
      <c r="A14" s="338" t="s">
        <v>119</v>
      </c>
      <c r="B14" s="343">
        <f t="shared" si="1"/>
        <v>92</v>
      </c>
      <c r="C14" s="362">
        <v>31</v>
      </c>
      <c r="D14" s="363"/>
      <c r="E14" s="363">
        <v>1</v>
      </c>
      <c r="F14" s="363">
        <v>14</v>
      </c>
      <c r="G14" s="364">
        <v>46</v>
      </c>
      <c r="H14" s="343">
        <f t="shared" si="2"/>
        <v>47</v>
      </c>
      <c r="I14" s="350">
        <v>15</v>
      </c>
      <c r="J14" s="351">
        <v>32</v>
      </c>
      <c r="K14" s="343">
        <f t="shared" si="3"/>
        <v>17</v>
      </c>
      <c r="L14" s="350">
        <v>10</v>
      </c>
      <c r="M14" s="351">
        <v>7</v>
      </c>
      <c r="N14" s="343">
        <v>2</v>
      </c>
      <c r="O14" s="343">
        <v>2</v>
      </c>
      <c r="P14" s="344">
        <f t="shared" si="0"/>
        <v>160</v>
      </c>
    </row>
    <row r="15" spans="1:21" ht="21" customHeight="1" x14ac:dyDescent="0.2">
      <c r="A15" s="338" t="s">
        <v>120</v>
      </c>
      <c r="B15" s="343">
        <f t="shared" si="1"/>
        <v>487</v>
      </c>
      <c r="C15" s="362">
        <v>121</v>
      </c>
      <c r="D15" s="363">
        <v>4</v>
      </c>
      <c r="E15" s="363">
        <v>20</v>
      </c>
      <c r="F15" s="363">
        <v>133</v>
      </c>
      <c r="G15" s="364">
        <v>209</v>
      </c>
      <c r="H15" s="343">
        <f t="shared" si="2"/>
        <v>242</v>
      </c>
      <c r="I15" s="350">
        <v>83</v>
      </c>
      <c r="J15" s="351">
        <v>159</v>
      </c>
      <c r="K15" s="343">
        <f t="shared" si="3"/>
        <v>127</v>
      </c>
      <c r="L15" s="350">
        <v>49</v>
      </c>
      <c r="M15" s="351">
        <v>78</v>
      </c>
      <c r="N15" s="343">
        <v>2</v>
      </c>
      <c r="O15" s="343">
        <v>3</v>
      </c>
      <c r="P15" s="344">
        <f t="shared" si="0"/>
        <v>861</v>
      </c>
      <c r="U15" s="205"/>
    </row>
    <row r="16" spans="1:21" ht="21" customHeight="1" x14ac:dyDescent="0.2">
      <c r="A16" s="338" t="s">
        <v>121</v>
      </c>
      <c r="B16" s="343">
        <f t="shared" si="1"/>
        <v>293</v>
      </c>
      <c r="C16" s="362">
        <v>91</v>
      </c>
      <c r="D16" s="363">
        <v>2</v>
      </c>
      <c r="E16" s="363">
        <v>4</v>
      </c>
      <c r="F16" s="363">
        <v>54</v>
      </c>
      <c r="G16" s="364">
        <v>142</v>
      </c>
      <c r="H16" s="343">
        <f t="shared" si="2"/>
        <v>116</v>
      </c>
      <c r="I16" s="350">
        <v>42</v>
      </c>
      <c r="J16" s="351">
        <v>74</v>
      </c>
      <c r="K16" s="343">
        <f t="shared" si="3"/>
        <v>76</v>
      </c>
      <c r="L16" s="350">
        <v>35</v>
      </c>
      <c r="M16" s="351">
        <v>41</v>
      </c>
      <c r="N16" s="343">
        <v>3</v>
      </c>
      <c r="O16" s="343">
        <v>8</v>
      </c>
      <c r="P16" s="344">
        <f t="shared" si="0"/>
        <v>496</v>
      </c>
    </row>
    <row r="17" spans="1:35" ht="21" customHeight="1" x14ac:dyDescent="0.2">
      <c r="A17" s="338" t="s">
        <v>122</v>
      </c>
      <c r="B17" s="343">
        <f t="shared" si="1"/>
        <v>22</v>
      </c>
      <c r="C17" s="362">
        <v>10</v>
      </c>
      <c r="D17" s="363"/>
      <c r="E17" s="363">
        <v>3</v>
      </c>
      <c r="F17" s="363">
        <v>3</v>
      </c>
      <c r="G17" s="364">
        <v>6</v>
      </c>
      <c r="H17" s="343">
        <f t="shared" si="2"/>
        <v>8</v>
      </c>
      <c r="I17" s="350">
        <v>3</v>
      </c>
      <c r="J17" s="351">
        <v>5</v>
      </c>
      <c r="K17" s="343">
        <f t="shared" si="3"/>
        <v>2</v>
      </c>
      <c r="L17" s="347">
        <v>1</v>
      </c>
      <c r="M17" s="345">
        <v>1</v>
      </c>
      <c r="N17" s="343"/>
      <c r="O17" s="343">
        <v>2</v>
      </c>
      <c r="P17" s="344">
        <f t="shared" si="0"/>
        <v>34</v>
      </c>
    </row>
    <row r="18" spans="1:35" s="73" customFormat="1" ht="21" customHeight="1" x14ac:dyDescent="0.2">
      <c r="A18" s="338" t="s">
        <v>123</v>
      </c>
      <c r="B18" s="343">
        <f t="shared" si="1"/>
        <v>16</v>
      </c>
      <c r="C18" s="362">
        <v>5</v>
      </c>
      <c r="D18" s="363"/>
      <c r="E18" s="363"/>
      <c r="F18" s="363">
        <v>3</v>
      </c>
      <c r="G18" s="364">
        <v>8</v>
      </c>
      <c r="H18" s="343">
        <f t="shared" si="2"/>
        <v>13</v>
      </c>
      <c r="I18" s="350">
        <v>7</v>
      </c>
      <c r="J18" s="351">
        <v>6</v>
      </c>
      <c r="K18" s="343">
        <f t="shared" si="3"/>
        <v>4</v>
      </c>
      <c r="L18" s="350">
        <v>2</v>
      </c>
      <c r="M18" s="351">
        <v>2</v>
      </c>
      <c r="N18" s="343"/>
      <c r="O18" s="343">
        <v>1</v>
      </c>
      <c r="P18" s="344">
        <f t="shared" si="0"/>
        <v>34</v>
      </c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</row>
    <row r="19" spans="1:35" s="73" customFormat="1" ht="21" customHeight="1" x14ac:dyDescent="0.2">
      <c r="A19" s="338" t="s">
        <v>124</v>
      </c>
      <c r="B19" s="343">
        <f t="shared" si="1"/>
        <v>1738</v>
      </c>
      <c r="C19" s="362">
        <v>551</v>
      </c>
      <c r="D19" s="363">
        <v>11</v>
      </c>
      <c r="E19" s="363">
        <v>163</v>
      </c>
      <c r="F19" s="363">
        <v>302</v>
      </c>
      <c r="G19" s="364">
        <v>711</v>
      </c>
      <c r="H19" s="343">
        <f t="shared" si="2"/>
        <v>852</v>
      </c>
      <c r="I19" s="350">
        <v>353</v>
      </c>
      <c r="J19" s="351">
        <v>499</v>
      </c>
      <c r="K19" s="343">
        <f t="shared" si="3"/>
        <v>387</v>
      </c>
      <c r="L19" s="350">
        <v>162</v>
      </c>
      <c r="M19" s="351">
        <v>225</v>
      </c>
      <c r="N19" s="343">
        <v>12</v>
      </c>
      <c r="O19" s="343">
        <v>49</v>
      </c>
      <c r="P19" s="344">
        <f t="shared" si="0"/>
        <v>3038</v>
      </c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</row>
    <row r="20" spans="1:35" s="73" customFormat="1" ht="21" customHeight="1" x14ac:dyDescent="0.2">
      <c r="A20" s="338" t="s">
        <v>125</v>
      </c>
      <c r="B20" s="343">
        <f t="shared" si="1"/>
        <v>1158</v>
      </c>
      <c r="C20" s="362">
        <v>362</v>
      </c>
      <c r="D20" s="363">
        <v>16</v>
      </c>
      <c r="E20" s="363">
        <v>73</v>
      </c>
      <c r="F20" s="363">
        <v>233</v>
      </c>
      <c r="G20" s="364">
        <v>474</v>
      </c>
      <c r="H20" s="343">
        <f t="shared" si="2"/>
        <v>606</v>
      </c>
      <c r="I20" s="350">
        <v>269</v>
      </c>
      <c r="J20" s="351">
        <v>337</v>
      </c>
      <c r="K20" s="343">
        <f t="shared" si="3"/>
        <v>256</v>
      </c>
      <c r="L20" s="350">
        <v>131</v>
      </c>
      <c r="M20" s="351">
        <v>125</v>
      </c>
      <c r="N20" s="343">
        <v>12</v>
      </c>
      <c r="O20" s="343">
        <v>50</v>
      </c>
      <c r="P20" s="344">
        <f t="shared" si="0"/>
        <v>2082</v>
      </c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</row>
    <row r="21" spans="1:35" s="73" customFormat="1" ht="21" customHeight="1" x14ac:dyDescent="0.2">
      <c r="A21" s="338" t="s">
        <v>126</v>
      </c>
      <c r="B21" s="343">
        <f t="shared" si="1"/>
        <v>359</v>
      </c>
      <c r="C21" s="362">
        <v>97</v>
      </c>
      <c r="D21" s="363">
        <v>12</v>
      </c>
      <c r="E21" s="363">
        <v>9</v>
      </c>
      <c r="F21" s="363">
        <v>76</v>
      </c>
      <c r="G21" s="364">
        <v>165</v>
      </c>
      <c r="H21" s="343">
        <f t="shared" si="2"/>
        <v>206</v>
      </c>
      <c r="I21" s="350">
        <v>77</v>
      </c>
      <c r="J21" s="351">
        <v>129</v>
      </c>
      <c r="K21" s="343">
        <f t="shared" si="3"/>
        <v>86</v>
      </c>
      <c r="L21" s="350">
        <v>41</v>
      </c>
      <c r="M21" s="351">
        <v>45</v>
      </c>
      <c r="N21" s="343">
        <v>6</v>
      </c>
      <c r="O21" s="343">
        <v>18</v>
      </c>
      <c r="P21" s="344">
        <f t="shared" si="0"/>
        <v>675</v>
      </c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5" s="73" customFormat="1" ht="21" customHeight="1" x14ac:dyDescent="0.2">
      <c r="A22" s="338" t="s">
        <v>127</v>
      </c>
      <c r="B22" s="343">
        <f t="shared" si="1"/>
        <v>2</v>
      </c>
      <c r="C22" s="362"/>
      <c r="D22" s="363"/>
      <c r="E22" s="363"/>
      <c r="F22" s="363">
        <v>1</v>
      </c>
      <c r="G22" s="364">
        <v>1</v>
      </c>
      <c r="H22" s="343">
        <f t="shared" si="2"/>
        <v>3</v>
      </c>
      <c r="I22" s="350">
        <v>2</v>
      </c>
      <c r="J22" s="351">
        <v>1</v>
      </c>
      <c r="K22" s="343">
        <f t="shared" si="3"/>
        <v>0</v>
      </c>
      <c r="L22" s="347"/>
      <c r="M22" s="349"/>
      <c r="N22" s="343"/>
      <c r="O22" s="343"/>
      <c r="P22" s="344">
        <f t="shared" si="0"/>
        <v>5</v>
      </c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5" s="73" customFormat="1" ht="21" customHeight="1" x14ac:dyDescent="0.2">
      <c r="A23" s="338" t="s">
        <v>128</v>
      </c>
      <c r="B23" s="343">
        <f t="shared" si="1"/>
        <v>44</v>
      </c>
      <c r="C23" s="362">
        <v>14</v>
      </c>
      <c r="D23" s="363"/>
      <c r="E23" s="363">
        <v>8</v>
      </c>
      <c r="F23" s="363">
        <v>3</v>
      </c>
      <c r="G23" s="364">
        <v>19</v>
      </c>
      <c r="H23" s="343">
        <f t="shared" si="2"/>
        <v>5</v>
      </c>
      <c r="I23" s="350">
        <v>1</v>
      </c>
      <c r="J23" s="351">
        <v>4</v>
      </c>
      <c r="K23" s="343">
        <f t="shared" si="3"/>
        <v>8</v>
      </c>
      <c r="L23" s="350">
        <v>3</v>
      </c>
      <c r="M23" s="351">
        <v>5</v>
      </c>
      <c r="N23" s="343"/>
      <c r="O23" s="343">
        <v>1</v>
      </c>
      <c r="P23" s="344">
        <f t="shared" si="0"/>
        <v>58</v>
      </c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</row>
    <row r="24" spans="1:35" s="73" customFormat="1" ht="21" customHeight="1" x14ac:dyDescent="0.2">
      <c r="A24" s="338" t="s">
        <v>129</v>
      </c>
      <c r="B24" s="343">
        <f t="shared" si="1"/>
        <v>107</v>
      </c>
      <c r="C24" s="362">
        <v>40</v>
      </c>
      <c r="D24" s="363"/>
      <c r="E24" s="363">
        <v>1</v>
      </c>
      <c r="F24" s="363">
        <v>23</v>
      </c>
      <c r="G24" s="364">
        <v>43</v>
      </c>
      <c r="H24" s="343">
        <f t="shared" si="2"/>
        <v>68</v>
      </c>
      <c r="I24" s="350">
        <v>23</v>
      </c>
      <c r="J24" s="351">
        <v>45</v>
      </c>
      <c r="K24" s="343">
        <f t="shared" si="3"/>
        <v>32</v>
      </c>
      <c r="L24" s="350">
        <v>16</v>
      </c>
      <c r="M24" s="351">
        <v>16</v>
      </c>
      <c r="N24" s="343"/>
      <c r="O24" s="343"/>
      <c r="P24" s="344">
        <f t="shared" si="0"/>
        <v>207</v>
      </c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</row>
    <row r="25" spans="1:35" s="73" customFormat="1" ht="21" customHeight="1" x14ac:dyDescent="0.2">
      <c r="A25" s="338" t="s">
        <v>130</v>
      </c>
      <c r="B25" s="343">
        <f t="shared" si="1"/>
        <v>60</v>
      </c>
      <c r="C25" s="362">
        <v>21</v>
      </c>
      <c r="D25" s="363">
        <v>2</v>
      </c>
      <c r="E25" s="363">
        <v>1</v>
      </c>
      <c r="F25" s="363">
        <v>6</v>
      </c>
      <c r="G25" s="364">
        <v>30</v>
      </c>
      <c r="H25" s="343">
        <f t="shared" si="2"/>
        <v>16</v>
      </c>
      <c r="I25" s="350">
        <v>4</v>
      </c>
      <c r="J25" s="351">
        <v>12</v>
      </c>
      <c r="K25" s="343">
        <f t="shared" si="3"/>
        <v>15</v>
      </c>
      <c r="L25" s="350">
        <v>10</v>
      </c>
      <c r="M25" s="351">
        <v>5</v>
      </c>
      <c r="N25" s="343"/>
      <c r="O25" s="343">
        <v>4</v>
      </c>
      <c r="P25" s="344">
        <f t="shared" si="0"/>
        <v>95</v>
      </c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</row>
    <row r="26" spans="1:35" s="73" customFormat="1" ht="21" customHeight="1" x14ac:dyDescent="0.2">
      <c r="A26" s="338" t="s">
        <v>131</v>
      </c>
      <c r="B26" s="343">
        <f t="shared" si="1"/>
        <v>25</v>
      </c>
      <c r="C26" s="362">
        <v>7</v>
      </c>
      <c r="D26" s="363"/>
      <c r="E26" s="363">
        <v>1</v>
      </c>
      <c r="F26" s="363">
        <v>4</v>
      </c>
      <c r="G26" s="364">
        <v>13</v>
      </c>
      <c r="H26" s="343">
        <f t="shared" si="2"/>
        <v>12</v>
      </c>
      <c r="I26" s="350">
        <v>6</v>
      </c>
      <c r="J26" s="351">
        <v>6</v>
      </c>
      <c r="K26" s="343">
        <f t="shared" si="3"/>
        <v>4</v>
      </c>
      <c r="L26" s="350">
        <v>2</v>
      </c>
      <c r="M26" s="351">
        <v>2</v>
      </c>
      <c r="N26" s="343"/>
      <c r="O26" s="343"/>
      <c r="P26" s="344">
        <f t="shared" si="0"/>
        <v>41</v>
      </c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</row>
    <row r="27" spans="1:35" s="73" customFormat="1" ht="21" customHeight="1" x14ac:dyDescent="0.2">
      <c r="A27" s="338" t="s">
        <v>132</v>
      </c>
      <c r="B27" s="343">
        <f t="shared" si="1"/>
        <v>2</v>
      </c>
      <c r="C27" s="362">
        <v>1</v>
      </c>
      <c r="D27" s="363"/>
      <c r="E27" s="363"/>
      <c r="F27" s="363"/>
      <c r="G27" s="364">
        <v>1</v>
      </c>
      <c r="H27" s="343">
        <f t="shared" si="2"/>
        <v>5</v>
      </c>
      <c r="I27" s="350">
        <v>1</v>
      </c>
      <c r="J27" s="351">
        <v>4</v>
      </c>
      <c r="K27" s="343">
        <f t="shared" si="3"/>
        <v>3</v>
      </c>
      <c r="L27" s="350">
        <v>3</v>
      </c>
      <c r="M27" s="346"/>
      <c r="N27" s="343"/>
      <c r="O27" s="343"/>
      <c r="P27" s="344">
        <f t="shared" si="0"/>
        <v>10</v>
      </c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</row>
    <row r="28" spans="1:35" s="73" customFormat="1" ht="21" customHeight="1" x14ac:dyDescent="0.2">
      <c r="A28" s="338" t="s">
        <v>133</v>
      </c>
      <c r="B28" s="343">
        <f t="shared" si="1"/>
        <v>901</v>
      </c>
      <c r="C28" s="362">
        <v>269</v>
      </c>
      <c r="D28" s="363">
        <v>7</v>
      </c>
      <c r="E28" s="363">
        <v>58</v>
      </c>
      <c r="F28" s="363">
        <v>210</v>
      </c>
      <c r="G28" s="364">
        <v>357</v>
      </c>
      <c r="H28" s="343">
        <f t="shared" si="2"/>
        <v>237</v>
      </c>
      <c r="I28" s="350">
        <v>108</v>
      </c>
      <c r="J28" s="351">
        <v>129</v>
      </c>
      <c r="K28" s="343">
        <f t="shared" si="3"/>
        <v>192</v>
      </c>
      <c r="L28" s="350">
        <v>85</v>
      </c>
      <c r="M28" s="351">
        <v>107</v>
      </c>
      <c r="N28" s="343">
        <v>5</v>
      </c>
      <c r="O28" s="343">
        <v>25</v>
      </c>
      <c r="P28" s="344">
        <f t="shared" si="0"/>
        <v>1360</v>
      </c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</row>
    <row r="29" spans="1:35" s="73" customFormat="1" ht="21" customHeight="1" x14ac:dyDescent="0.2">
      <c r="A29" s="338" t="s">
        <v>134</v>
      </c>
      <c r="B29" s="343">
        <f t="shared" si="1"/>
        <v>130</v>
      </c>
      <c r="C29" s="362">
        <v>38</v>
      </c>
      <c r="D29" s="363">
        <v>1</v>
      </c>
      <c r="E29" s="363">
        <v>3</v>
      </c>
      <c r="F29" s="363">
        <v>35</v>
      </c>
      <c r="G29" s="364">
        <v>53</v>
      </c>
      <c r="H29" s="343">
        <f t="shared" si="2"/>
        <v>78</v>
      </c>
      <c r="I29" s="350">
        <v>24</v>
      </c>
      <c r="J29" s="351">
        <v>54</v>
      </c>
      <c r="K29" s="343">
        <f t="shared" si="3"/>
        <v>25</v>
      </c>
      <c r="L29" s="350">
        <v>9</v>
      </c>
      <c r="M29" s="351">
        <v>16</v>
      </c>
      <c r="N29" s="343">
        <v>1</v>
      </c>
      <c r="O29" s="343">
        <v>1</v>
      </c>
      <c r="P29" s="344">
        <f t="shared" si="0"/>
        <v>235</v>
      </c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</row>
    <row r="30" spans="1:35" s="73" customFormat="1" ht="21" customHeight="1" x14ac:dyDescent="0.2">
      <c r="A30" s="338" t="s">
        <v>135</v>
      </c>
      <c r="B30" s="343">
        <f t="shared" si="1"/>
        <v>7</v>
      </c>
      <c r="C30" s="362"/>
      <c r="D30" s="363"/>
      <c r="E30" s="363"/>
      <c r="F30" s="363"/>
      <c r="G30" s="364">
        <v>7</v>
      </c>
      <c r="H30" s="343">
        <f t="shared" si="2"/>
        <v>3</v>
      </c>
      <c r="I30" s="347"/>
      <c r="J30" s="351">
        <v>3</v>
      </c>
      <c r="K30" s="343">
        <f t="shared" si="3"/>
        <v>0</v>
      </c>
      <c r="L30" s="347"/>
      <c r="M30" s="346"/>
      <c r="N30" s="343"/>
      <c r="O30" s="343"/>
      <c r="P30" s="344">
        <f t="shared" si="0"/>
        <v>10</v>
      </c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</row>
    <row r="31" spans="1:35" s="73" customFormat="1" ht="21" customHeight="1" x14ac:dyDescent="0.2">
      <c r="A31" s="338" t="s">
        <v>136</v>
      </c>
      <c r="B31" s="343">
        <f t="shared" si="1"/>
        <v>27</v>
      </c>
      <c r="C31" s="362">
        <v>9</v>
      </c>
      <c r="D31" s="363"/>
      <c r="E31" s="363">
        <v>1</v>
      </c>
      <c r="F31" s="363">
        <v>7</v>
      </c>
      <c r="G31" s="364">
        <v>10</v>
      </c>
      <c r="H31" s="343">
        <f t="shared" si="2"/>
        <v>13</v>
      </c>
      <c r="I31" s="350">
        <v>8</v>
      </c>
      <c r="J31" s="351">
        <v>5</v>
      </c>
      <c r="K31" s="343">
        <f t="shared" si="3"/>
        <v>4</v>
      </c>
      <c r="L31" s="350">
        <v>1</v>
      </c>
      <c r="M31" s="351">
        <v>3</v>
      </c>
      <c r="N31" s="343"/>
      <c r="O31" s="343"/>
      <c r="P31" s="344">
        <f t="shared" si="0"/>
        <v>44</v>
      </c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</row>
    <row r="32" spans="1:35" s="73" customFormat="1" ht="21" customHeight="1" x14ac:dyDescent="0.2">
      <c r="A32" s="338" t="s">
        <v>137</v>
      </c>
      <c r="B32" s="343">
        <f t="shared" si="1"/>
        <v>256</v>
      </c>
      <c r="C32" s="362">
        <v>81</v>
      </c>
      <c r="D32" s="363"/>
      <c r="E32" s="363">
        <v>14</v>
      </c>
      <c r="F32" s="363">
        <v>50</v>
      </c>
      <c r="G32" s="364">
        <v>111</v>
      </c>
      <c r="H32" s="343">
        <f t="shared" si="2"/>
        <v>57</v>
      </c>
      <c r="I32" s="350">
        <v>30</v>
      </c>
      <c r="J32" s="351">
        <v>27</v>
      </c>
      <c r="K32" s="343">
        <f t="shared" si="3"/>
        <v>39</v>
      </c>
      <c r="L32" s="350">
        <v>15</v>
      </c>
      <c r="M32" s="351">
        <v>24</v>
      </c>
      <c r="N32" s="343">
        <v>1</v>
      </c>
      <c r="O32" s="343">
        <v>10</v>
      </c>
      <c r="P32" s="344">
        <f t="shared" si="0"/>
        <v>363</v>
      </c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</row>
    <row r="33" spans="1:35" s="73" customFormat="1" ht="21" customHeight="1" x14ac:dyDescent="0.2">
      <c r="A33" s="338" t="s">
        <v>138</v>
      </c>
      <c r="B33" s="343">
        <f t="shared" si="1"/>
        <v>36</v>
      </c>
      <c r="C33" s="362">
        <v>11</v>
      </c>
      <c r="D33" s="363"/>
      <c r="E33" s="363">
        <v>1</v>
      </c>
      <c r="F33" s="363">
        <v>5</v>
      </c>
      <c r="G33" s="364">
        <v>19</v>
      </c>
      <c r="H33" s="343">
        <f t="shared" si="2"/>
        <v>18</v>
      </c>
      <c r="I33" s="350">
        <v>8</v>
      </c>
      <c r="J33" s="351">
        <v>10</v>
      </c>
      <c r="K33" s="343">
        <f t="shared" si="3"/>
        <v>9</v>
      </c>
      <c r="L33" s="350">
        <v>5</v>
      </c>
      <c r="M33" s="351">
        <v>4</v>
      </c>
      <c r="N33" s="343"/>
      <c r="O33" s="343"/>
      <c r="P33" s="344">
        <f t="shared" si="0"/>
        <v>63</v>
      </c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</row>
    <row r="34" spans="1:35" s="73" customFormat="1" ht="21" customHeight="1" x14ac:dyDescent="0.2">
      <c r="A34" s="338" t="s">
        <v>139</v>
      </c>
      <c r="B34" s="343">
        <f t="shared" si="1"/>
        <v>54</v>
      </c>
      <c r="C34" s="362">
        <v>19</v>
      </c>
      <c r="D34" s="363">
        <v>2</v>
      </c>
      <c r="E34" s="363">
        <v>3</v>
      </c>
      <c r="F34" s="363">
        <v>11</v>
      </c>
      <c r="G34" s="364">
        <v>19</v>
      </c>
      <c r="H34" s="343">
        <f t="shared" si="2"/>
        <v>28</v>
      </c>
      <c r="I34" s="350">
        <v>9</v>
      </c>
      <c r="J34" s="351">
        <v>19</v>
      </c>
      <c r="K34" s="343">
        <f t="shared" si="3"/>
        <v>18</v>
      </c>
      <c r="L34" s="350">
        <v>7</v>
      </c>
      <c r="M34" s="351">
        <v>11</v>
      </c>
      <c r="N34" s="343"/>
      <c r="O34" s="343">
        <v>1</v>
      </c>
      <c r="P34" s="344">
        <f t="shared" si="0"/>
        <v>101</v>
      </c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</row>
    <row r="35" spans="1:35" s="73" customFormat="1" ht="21" customHeight="1" x14ac:dyDescent="0.2">
      <c r="A35" s="338" t="s">
        <v>140</v>
      </c>
      <c r="B35" s="343">
        <f t="shared" si="1"/>
        <v>21</v>
      </c>
      <c r="C35" s="362">
        <v>8</v>
      </c>
      <c r="D35" s="363"/>
      <c r="E35" s="363"/>
      <c r="F35" s="363">
        <v>6</v>
      </c>
      <c r="G35" s="364">
        <v>7</v>
      </c>
      <c r="H35" s="343">
        <f t="shared" si="2"/>
        <v>5</v>
      </c>
      <c r="I35" s="350">
        <v>3</v>
      </c>
      <c r="J35" s="351">
        <v>2</v>
      </c>
      <c r="K35" s="343">
        <f t="shared" si="3"/>
        <v>5</v>
      </c>
      <c r="L35" s="350">
        <v>2</v>
      </c>
      <c r="M35" s="351">
        <v>3</v>
      </c>
      <c r="N35" s="343"/>
      <c r="O35" s="343"/>
      <c r="P35" s="344">
        <f t="shared" si="0"/>
        <v>31</v>
      </c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</row>
    <row r="36" spans="1:35" s="73" customFormat="1" ht="21" customHeight="1" x14ac:dyDescent="0.2">
      <c r="A36" s="338" t="s">
        <v>141</v>
      </c>
      <c r="B36" s="343">
        <f t="shared" si="1"/>
        <v>77</v>
      </c>
      <c r="C36" s="362">
        <v>28</v>
      </c>
      <c r="D36" s="363">
        <v>1</v>
      </c>
      <c r="E36" s="363">
        <v>2</v>
      </c>
      <c r="F36" s="363">
        <v>11</v>
      </c>
      <c r="G36" s="364">
        <v>35</v>
      </c>
      <c r="H36" s="343">
        <f t="shared" si="2"/>
        <v>20</v>
      </c>
      <c r="I36" s="350">
        <v>6</v>
      </c>
      <c r="J36" s="351">
        <v>14</v>
      </c>
      <c r="K36" s="343">
        <f t="shared" si="3"/>
        <v>8</v>
      </c>
      <c r="L36" s="350">
        <v>4</v>
      </c>
      <c r="M36" s="351">
        <v>4</v>
      </c>
      <c r="N36" s="343"/>
      <c r="O36" s="343">
        <v>1</v>
      </c>
      <c r="P36" s="344">
        <f t="shared" si="0"/>
        <v>106</v>
      </c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</row>
    <row r="37" spans="1:35" s="73" customFormat="1" ht="21" customHeight="1" x14ac:dyDescent="0.2">
      <c r="A37" s="338" t="s">
        <v>142</v>
      </c>
      <c r="B37" s="343">
        <f t="shared" si="1"/>
        <v>117</v>
      </c>
      <c r="C37" s="362">
        <v>40</v>
      </c>
      <c r="D37" s="363">
        <v>4</v>
      </c>
      <c r="E37" s="363">
        <v>2</v>
      </c>
      <c r="F37" s="363">
        <v>18</v>
      </c>
      <c r="G37" s="364">
        <v>53</v>
      </c>
      <c r="H37" s="343">
        <f t="shared" si="2"/>
        <v>48</v>
      </c>
      <c r="I37" s="350">
        <v>23</v>
      </c>
      <c r="J37" s="351">
        <v>25</v>
      </c>
      <c r="K37" s="343">
        <f t="shared" si="3"/>
        <v>21</v>
      </c>
      <c r="L37" s="350">
        <v>8</v>
      </c>
      <c r="M37" s="351">
        <v>13</v>
      </c>
      <c r="N37" s="343"/>
      <c r="O37" s="343">
        <v>2</v>
      </c>
      <c r="P37" s="344">
        <f t="shared" si="0"/>
        <v>188</v>
      </c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</row>
    <row r="38" spans="1:35" s="73" customFormat="1" ht="21" customHeight="1" x14ac:dyDescent="0.2">
      <c r="A38" s="338" t="s">
        <v>143</v>
      </c>
      <c r="B38" s="343">
        <f t="shared" si="1"/>
        <v>162</v>
      </c>
      <c r="C38" s="362">
        <v>49</v>
      </c>
      <c r="D38" s="363"/>
      <c r="E38" s="363">
        <v>9</v>
      </c>
      <c r="F38" s="363">
        <v>25</v>
      </c>
      <c r="G38" s="364">
        <v>79</v>
      </c>
      <c r="H38" s="343">
        <f t="shared" si="2"/>
        <v>61</v>
      </c>
      <c r="I38" s="350">
        <v>29</v>
      </c>
      <c r="J38" s="351">
        <v>32</v>
      </c>
      <c r="K38" s="343">
        <f t="shared" si="3"/>
        <v>25</v>
      </c>
      <c r="L38" s="350">
        <v>12</v>
      </c>
      <c r="M38" s="351">
        <v>13</v>
      </c>
      <c r="N38" s="343">
        <v>2</v>
      </c>
      <c r="O38" s="343">
        <v>3</v>
      </c>
      <c r="P38" s="344">
        <f t="shared" si="0"/>
        <v>253</v>
      </c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</row>
    <row r="39" spans="1:35" s="73" customFormat="1" ht="21" customHeight="1" x14ac:dyDescent="0.2">
      <c r="A39" s="338" t="s">
        <v>144</v>
      </c>
      <c r="B39" s="343">
        <f t="shared" si="1"/>
        <v>110</v>
      </c>
      <c r="C39" s="362">
        <v>26</v>
      </c>
      <c r="D39" s="363">
        <v>2</v>
      </c>
      <c r="E39" s="363">
        <v>4</v>
      </c>
      <c r="F39" s="363">
        <v>23</v>
      </c>
      <c r="G39" s="364">
        <v>55</v>
      </c>
      <c r="H39" s="343">
        <f t="shared" si="2"/>
        <v>46</v>
      </c>
      <c r="I39" s="350">
        <v>18</v>
      </c>
      <c r="J39" s="351">
        <v>28</v>
      </c>
      <c r="K39" s="343">
        <f t="shared" si="3"/>
        <v>28</v>
      </c>
      <c r="L39" s="350">
        <v>14</v>
      </c>
      <c r="M39" s="351">
        <v>14</v>
      </c>
      <c r="N39" s="343">
        <v>3</v>
      </c>
      <c r="O39" s="343">
        <v>3</v>
      </c>
      <c r="P39" s="344">
        <f t="shared" si="0"/>
        <v>190</v>
      </c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</row>
    <row r="40" spans="1:35" s="73" customFormat="1" ht="21" customHeight="1" x14ac:dyDescent="0.2">
      <c r="A40" s="338" t="s">
        <v>145</v>
      </c>
      <c r="B40" s="343">
        <f t="shared" si="1"/>
        <v>11</v>
      </c>
      <c r="C40" s="362">
        <v>3</v>
      </c>
      <c r="D40" s="363"/>
      <c r="E40" s="363">
        <v>1</v>
      </c>
      <c r="F40" s="363">
        <v>1</v>
      </c>
      <c r="G40" s="364">
        <v>6</v>
      </c>
      <c r="H40" s="343">
        <f t="shared" si="2"/>
        <v>4</v>
      </c>
      <c r="I40" s="347"/>
      <c r="J40" s="351">
        <v>4</v>
      </c>
      <c r="K40" s="343">
        <f t="shared" si="3"/>
        <v>1</v>
      </c>
      <c r="L40" s="347"/>
      <c r="M40" s="351">
        <v>1</v>
      </c>
      <c r="N40" s="343"/>
      <c r="O40" s="343"/>
      <c r="P40" s="344">
        <f t="shared" si="0"/>
        <v>16</v>
      </c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</row>
    <row r="41" spans="1:35" s="73" customFormat="1" ht="21" customHeight="1" x14ac:dyDescent="0.2">
      <c r="A41" s="338" t="s">
        <v>146</v>
      </c>
      <c r="B41" s="343">
        <f t="shared" si="1"/>
        <v>56</v>
      </c>
      <c r="C41" s="362">
        <v>19</v>
      </c>
      <c r="D41" s="363">
        <v>1</v>
      </c>
      <c r="E41" s="363">
        <v>4</v>
      </c>
      <c r="F41" s="363">
        <v>9</v>
      </c>
      <c r="G41" s="364">
        <v>23</v>
      </c>
      <c r="H41" s="343">
        <f t="shared" si="2"/>
        <v>30</v>
      </c>
      <c r="I41" s="350">
        <v>18</v>
      </c>
      <c r="J41" s="351">
        <v>12</v>
      </c>
      <c r="K41" s="343">
        <f t="shared" si="3"/>
        <v>8</v>
      </c>
      <c r="L41" s="350">
        <v>6</v>
      </c>
      <c r="M41" s="351">
        <v>2</v>
      </c>
      <c r="N41" s="343"/>
      <c r="O41" s="343"/>
      <c r="P41" s="344">
        <f t="shared" si="0"/>
        <v>94</v>
      </c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</row>
    <row r="42" spans="1:35" s="73" customFormat="1" ht="21" customHeight="1" x14ac:dyDescent="0.2">
      <c r="A42" s="338" t="s">
        <v>147</v>
      </c>
      <c r="B42" s="343">
        <f t="shared" si="1"/>
        <v>92</v>
      </c>
      <c r="C42" s="362">
        <v>23</v>
      </c>
      <c r="D42" s="363"/>
      <c r="E42" s="363">
        <v>8</v>
      </c>
      <c r="F42" s="363">
        <v>14</v>
      </c>
      <c r="G42" s="364">
        <v>47</v>
      </c>
      <c r="H42" s="343">
        <f t="shared" si="2"/>
        <v>51</v>
      </c>
      <c r="I42" s="350">
        <v>25</v>
      </c>
      <c r="J42" s="351">
        <v>26</v>
      </c>
      <c r="K42" s="343">
        <f t="shared" si="3"/>
        <v>25</v>
      </c>
      <c r="L42" s="350">
        <v>9</v>
      </c>
      <c r="M42" s="351">
        <v>16</v>
      </c>
      <c r="N42" s="343">
        <v>1</v>
      </c>
      <c r="O42" s="343">
        <v>4</v>
      </c>
      <c r="P42" s="344">
        <f t="shared" si="0"/>
        <v>173</v>
      </c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</row>
    <row r="43" spans="1:35" s="73" customFormat="1" ht="21" customHeight="1" x14ac:dyDescent="0.2">
      <c r="A43" s="338" t="s">
        <v>148</v>
      </c>
      <c r="B43" s="343">
        <f t="shared" si="1"/>
        <v>69</v>
      </c>
      <c r="C43" s="362">
        <v>22</v>
      </c>
      <c r="D43" s="363">
        <v>2</v>
      </c>
      <c r="E43" s="363"/>
      <c r="F43" s="363">
        <v>11</v>
      </c>
      <c r="G43" s="364">
        <v>34</v>
      </c>
      <c r="H43" s="343">
        <f t="shared" si="2"/>
        <v>22</v>
      </c>
      <c r="I43" s="350">
        <v>7</v>
      </c>
      <c r="J43" s="351">
        <v>15</v>
      </c>
      <c r="K43" s="343">
        <f t="shared" si="3"/>
        <v>14</v>
      </c>
      <c r="L43" s="350">
        <v>3</v>
      </c>
      <c r="M43" s="351">
        <v>11</v>
      </c>
      <c r="N43" s="343">
        <v>1</v>
      </c>
      <c r="O43" s="343">
        <v>2</v>
      </c>
      <c r="P43" s="344">
        <f t="shared" si="0"/>
        <v>108</v>
      </c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</row>
    <row r="44" spans="1:35" s="73" customFormat="1" ht="21" customHeight="1" x14ac:dyDescent="0.2">
      <c r="A44" s="338" t="s">
        <v>149</v>
      </c>
      <c r="B44" s="343">
        <f t="shared" si="1"/>
        <v>134</v>
      </c>
      <c r="C44" s="362">
        <v>35</v>
      </c>
      <c r="D44" s="363"/>
      <c r="E44" s="363">
        <v>6</v>
      </c>
      <c r="F44" s="363">
        <v>36</v>
      </c>
      <c r="G44" s="364">
        <v>57</v>
      </c>
      <c r="H44" s="343">
        <f t="shared" si="2"/>
        <v>81</v>
      </c>
      <c r="I44" s="350">
        <v>30</v>
      </c>
      <c r="J44" s="351">
        <v>51</v>
      </c>
      <c r="K44" s="343">
        <f t="shared" si="3"/>
        <v>38</v>
      </c>
      <c r="L44" s="350">
        <v>16</v>
      </c>
      <c r="M44" s="351">
        <v>22</v>
      </c>
      <c r="N44" s="343"/>
      <c r="O44" s="343">
        <v>2</v>
      </c>
      <c r="P44" s="344">
        <f t="shared" si="0"/>
        <v>255</v>
      </c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</row>
    <row r="45" spans="1:35" s="73" customFormat="1" ht="21" customHeight="1" x14ac:dyDescent="0.2">
      <c r="A45" s="338" t="s">
        <v>150</v>
      </c>
      <c r="B45" s="343">
        <f t="shared" si="1"/>
        <v>8</v>
      </c>
      <c r="C45" s="362">
        <v>1</v>
      </c>
      <c r="D45" s="363"/>
      <c r="E45" s="363">
        <v>1</v>
      </c>
      <c r="F45" s="363">
        <v>1</v>
      </c>
      <c r="G45" s="364">
        <v>5</v>
      </c>
      <c r="H45" s="343">
        <f t="shared" si="2"/>
        <v>2</v>
      </c>
      <c r="I45" s="347"/>
      <c r="J45" s="351">
        <v>2</v>
      </c>
      <c r="K45" s="343">
        <f t="shared" si="3"/>
        <v>0</v>
      </c>
      <c r="L45" s="347"/>
      <c r="M45" s="346"/>
      <c r="N45" s="343"/>
      <c r="O45" s="343"/>
      <c r="P45" s="344">
        <f t="shared" si="0"/>
        <v>10</v>
      </c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</row>
    <row r="46" spans="1:35" ht="21" customHeight="1" x14ac:dyDescent="0.2">
      <c r="A46" s="338" t="s">
        <v>151</v>
      </c>
      <c r="B46" s="343">
        <f t="shared" si="1"/>
        <v>71</v>
      </c>
      <c r="C46" s="362">
        <v>22</v>
      </c>
      <c r="D46" s="363">
        <v>1</v>
      </c>
      <c r="E46" s="363">
        <v>2</v>
      </c>
      <c r="F46" s="363">
        <v>16</v>
      </c>
      <c r="G46" s="364">
        <v>30</v>
      </c>
      <c r="H46" s="343">
        <f t="shared" si="2"/>
        <v>19</v>
      </c>
      <c r="I46" s="350">
        <v>3</v>
      </c>
      <c r="J46" s="351">
        <v>16</v>
      </c>
      <c r="K46" s="343">
        <f t="shared" si="3"/>
        <v>5</v>
      </c>
      <c r="L46" s="350">
        <v>3</v>
      </c>
      <c r="M46" s="351">
        <v>2</v>
      </c>
      <c r="N46" s="343"/>
      <c r="O46" s="343">
        <v>2</v>
      </c>
      <c r="P46" s="344">
        <f t="shared" si="0"/>
        <v>97</v>
      </c>
    </row>
    <row r="47" spans="1:35" ht="21" customHeight="1" x14ac:dyDescent="0.2">
      <c r="A47" s="338" t="s">
        <v>152</v>
      </c>
      <c r="B47" s="343">
        <f t="shared" si="1"/>
        <v>178</v>
      </c>
      <c r="C47" s="362">
        <v>55</v>
      </c>
      <c r="D47" s="363">
        <v>2</v>
      </c>
      <c r="E47" s="363">
        <v>6</v>
      </c>
      <c r="F47" s="363">
        <v>33</v>
      </c>
      <c r="G47" s="364">
        <v>82</v>
      </c>
      <c r="H47" s="343">
        <f t="shared" si="2"/>
        <v>55</v>
      </c>
      <c r="I47" s="350">
        <v>26</v>
      </c>
      <c r="J47" s="351">
        <v>29</v>
      </c>
      <c r="K47" s="343">
        <f t="shared" si="3"/>
        <v>28</v>
      </c>
      <c r="L47" s="350">
        <v>11</v>
      </c>
      <c r="M47" s="351">
        <v>17</v>
      </c>
      <c r="N47" s="343"/>
      <c r="O47" s="343">
        <v>6</v>
      </c>
      <c r="P47" s="344">
        <f t="shared" si="0"/>
        <v>267</v>
      </c>
    </row>
    <row r="48" spans="1:35" ht="21" customHeight="1" x14ac:dyDescent="0.2">
      <c r="A48" s="338" t="s">
        <v>153</v>
      </c>
      <c r="B48" s="343">
        <f t="shared" si="1"/>
        <v>620</v>
      </c>
      <c r="C48" s="362">
        <v>193</v>
      </c>
      <c r="D48" s="363">
        <v>2</v>
      </c>
      <c r="E48" s="363">
        <v>23</v>
      </c>
      <c r="F48" s="363">
        <v>108</v>
      </c>
      <c r="G48" s="364">
        <v>294</v>
      </c>
      <c r="H48" s="343">
        <f t="shared" si="2"/>
        <v>653</v>
      </c>
      <c r="I48" s="350">
        <v>307</v>
      </c>
      <c r="J48" s="351">
        <v>346</v>
      </c>
      <c r="K48" s="343">
        <f t="shared" si="3"/>
        <v>139</v>
      </c>
      <c r="L48" s="350">
        <v>75</v>
      </c>
      <c r="M48" s="351">
        <v>64</v>
      </c>
      <c r="N48" s="343">
        <v>3</v>
      </c>
      <c r="O48" s="343">
        <v>17</v>
      </c>
      <c r="P48" s="344">
        <f t="shared" si="0"/>
        <v>1432</v>
      </c>
    </row>
    <row r="49" spans="1:16" ht="21" customHeight="1" x14ac:dyDescent="0.2">
      <c r="A49" s="338" t="s">
        <v>154</v>
      </c>
      <c r="B49" s="343">
        <f t="shared" si="1"/>
        <v>93</v>
      </c>
      <c r="C49" s="362">
        <v>28</v>
      </c>
      <c r="D49" s="363">
        <v>3</v>
      </c>
      <c r="E49" s="363">
        <v>6</v>
      </c>
      <c r="F49" s="363">
        <v>17</v>
      </c>
      <c r="G49" s="364">
        <v>39</v>
      </c>
      <c r="H49" s="343">
        <f t="shared" si="2"/>
        <v>61</v>
      </c>
      <c r="I49" s="350">
        <v>25</v>
      </c>
      <c r="J49" s="351">
        <v>36</v>
      </c>
      <c r="K49" s="343">
        <f t="shared" si="3"/>
        <v>21</v>
      </c>
      <c r="L49" s="350">
        <v>12</v>
      </c>
      <c r="M49" s="351">
        <v>9</v>
      </c>
      <c r="N49" s="343"/>
      <c r="O49" s="343">
        <v>1</v>
      </c>
      <c r="P49" s="344">
        <f t="shared" si="0"/>
        <v>176</v>
      </c>
    </row>
    <row r="50" spans="1:16" ht="21" customHeight="1" x14ac:dyDescent="0.2">
      <c r="A50" s="338" t="s">
        <v>155</v>
      </c>
      <c r="B50" s="343">
        <f t="shared" si="1"/>
        <v>151</v>
      </c>
      <c r="C50" s="362">
        <v>43</v>
      </c>
      <c r="D50" s="363">
        <v>4</v>
      </c>
      <c r="E50" s="363"/>
      <c r="F50" s="363">
        <v>31</v>
      </c>
      <c r="G50" s="364">
        <v>73</v>
      </c>
      <c r="H50" s="343">
        <f t="shared" si="2"/>
        <v>77</v>
      </c>
      <c r="I50" s="350">
        <v>27</v>
      </c>
      <c r="J50" s="351">
        <v>50</v>
      </c>
      <c r="K50" s="343">
        <f t="shared" si="3"/>
        <v>39</v>
      </c>
      <c r="L50" s="350">
        <v>21</v>
      </c>
      <c r="M50" s="351">
        <v>18</v>
      </c>
      <c r="N50" s="343">
        <v>1</v>
      </c>
      <c r="O50" s="343"/>
      <c r="P50" s="344">
        <f t="shared" si="0"/>
        <v>268</v>
      </c>
    </row>
    <row r="51" spans="1:16" ht="21" customHeight="1" x14ac:dyDescent="0.2">
      <c r="A51" s="338" t="s">
        <v>156</v>
      </c>
      <c r="B51" s="343">
        <f t="shared" si="1"/>
        <v>1546</v>
      </c>
      <c r="C51" s="362">
        <v>444</v>
      </c>
      <c r="D51" s="363">
        <v>16</v>
      </c>
      <c r="E51" s="363">
        <v>33</v>
      </c>
      <c r="F51" s="363">
        <v>264</v>
      </c>
      <c r="G51" s="364">
        <v>789</v>
      </c>
      <c r="H51" s="343">
        <f t="shared" si="2"/>
        <v>770</v>
      </c>
      <c r="I51" s="350">
        <v>273</v>
      </c>
      <c r="J51" s="351">
        <v>497</v>
      </c>
      <c r="K51" s="343">
        <f t="shared" si="3"/>
        <v>364</v>
      </c>
      <c r="L51" s="350">
        <v>187</v>
      </c>
      <c r="M51" s="351">
        <v>177</v>
      </c>
      <c r="N51" s="343">
        <v>7</v>
      </c>
      <c r="O51" s="343">
        <v>58</v>
      </c>
      <c r="P51" s="344">
        <f t="shared" si="0"/>
        <v>2745</v>
      </c>
    </row>
    <row r="52" spans="1:16" ht="21" customHeight="1" x14ac:dyDescent="0.2">
      <c r="A52" s="338" t="s">
        <v>157</v>
      </c>
      <c r="B52" s="343">
        <f t="shared" si="1"/>
        <v>306</v>
      </c>
      <c r="C52" s="362">
        <v>95</v>
      </c>
      <c r="D52" s="363">
        <v>1</v>
      </c>
      <c r="E52" s="363">
        <v>9</v>
      </c>
      <c r="F52" s="363">
        <v>56</v>
      </c>
      <c r="G52" s="364">
        <v>145</v>
      </c>
      <c r="H52" s="343">
        <f t="shared" si="2"/>
        <v>86</v>
      </c>
      <c r="I52" s="350">
        <v>44</v>
      </c>
      <c r="J52" s="351">
        <v>42</v>
      </c>
      <c r="K52" s="343">
        <f t="shared" si="3"/>
        <v>53</v>
      </c>
      <c r="L52" s="350">
        <v>38</v>
      </c>
      <c r="M52" s="351">
        <v>15</v>
      </c>
      <c r="N52" s="343"/>
      <c r="O52" s="343">
        <v>7</v>
      </c>
      <c r="P52" s="344">
        <f t="shared" si="0"/>
        <v>452</v>
      </c>
    </row>
    <row r="53" spans="1:16" ht="21" customHeight="1" x14ac:dyDescent="0.2">
      <c r="A53" s="338" t="s">
        <v>158</v>
      </c>
      <c r="B53" s="343">
        <f t="shared" si="1"/>
        <v>38</v>
      </c>
      <c r="C53" s="362">
        <v>9</v>
      </c>
      <c r="D53" s="363"/>
      <c r="E53" s="363">
        <v>2</v>
      </c>
      <c r="F53" s="363">
        <v>5</v>
      </c>
      <c r="G53" s="364">
        <v>22</v>
      </c>
      <c r="H53" s="343">
        <f t="shared" si="2"/>
        <v>11</v>
      </c>
      <c r="I53" s="350">
        <v>5</v>
      </c>
      <c r="J53" s="351">
        <v>6</v>
      </c>
      <c r="K53" s="343">
        <f t="shared" si="3"/>
        <v>3</v>
      </c>
      <c r="L53" s="350">
        <v>1</v>
      </c>
      <c r="M53" s="351">
        <v>2</v>
      </c>
      <c r="N53" s="343">
        <v>1</v>
      </c>
      <c r="O53" s="343">
        <v>1</v>
      </c>
      <c r="P53" s="344">
        <f t="shared" si="0"/>
        <v>54</v>
      </c>
    </row>
    <row r="54" spans="1:16" ht="21" customHeight="1" x14ac:dyDescent="0.2">
      <c r="A54" s="338" t="s">
        <v>159</v>
      </c>
      <c r="B54" s="343">
        <f t="shared" si="1"/>
        <v>1191</v>
      </c>
      <c r="C54" s="362">
        <v>367</v>
      </c>
      <c r="D54" s="363">
        <v>13</v>
      </c>
      <c r="E54" s="363">
        <v>53</v>
      </c>
      <c r="F54" s="363">
        <v>251</v>
      </c>
      <c r="G54" s="364">
        <v>507</v>
      </c>
      <c r="H54" s="343">
        <f t="shared" si="2"/>
        <v>647</v>
      </c>
      <c r="I54" s="350">
        <v>215</v>
      </c>
      <c r="J54" s="351">
        <v>432</v>
      </c>
      <c r="K54" s="343">
        <f t="shared" si="3"/>
        <v>285</v>
      </c>
      <c r="L54" s="350">
        <v>148</v>
      </c>
      <c r="M54" s="351">
        <v>137</v>
      </c>
      <c r="N54" s="343">
        <v>5</v>
      </c>
      <c r="O54" s="343">
        <v>8</v>
      </c>
      <c r="P54" s="344">
        <f t="shared" si="0"/>
        <v>2136</v>
      </c>
    </row>
    <row r="55" spans="1:16" ht="21" customHeight="1" x14ac:dyDescent="0.2">
      <c r="A55" s="338" t="s">
        <v>160</v>
      </c>
      <c r="B55" s="343">
        <f t="shared" si="1"/>
        <v>202</v>
      </c>
      <c r="C55" s="362">
        <v>56</v>
      </c>
      <c r="D55" s="363">
        <v>3</v>
      </c>
      <c r="E55" s="363">
        <v>7</v>
      </c>
      <c r="F55" s="363">
        <v>33</v>
      </c>
      <c r="G55" s="364">
        <v>103</v>
      </c>
      <c r="H55" s="343">
        <f t="shared" si="2"/>
        <v>88</v>
      </c>
      <c r="I55" s="350">
        <v>44</v>
      </c>
      <c r="J55" s="351">
        <v>44</v>
      </c>
      <c r="K55" s="343">
        <f t="shared" si="3"/>
        <v>46</v>
      </c>
      <c r="L55" s="350">
        <v>24</v>
      </c>
      <c r="M55" s="351">
        <v>22</v>
      </c>
      <c r="N55" s="343">
        <v>1</v>
      </c>
      <c r="O55" s="343">
        <v>10</v>
      </c>
      <c r="P55" s="344">
        <f t="shared" si="0"/>
        <v>347</v>
      </c>
    </row>
    <row r="56" spans="1:16" ht="21" customHeight="1" x14ac:dyDescent="0.2">
      <c r="A56" s="338" t="s">
        <v>161</v>
      </c>
      <c r="B56" s="343">
        <f t="shared" si="1"/>
        <v>12</v>
      </c>
      <c r="C56" s="362"/>
      <c r="D56" s="363"/>
      <c r="E56" s="363">
        <v>1</v>
      </c>
      <c r="F56" s="363">
        <v>2</v>
      </c>
      <c r="G56" s="364">
        <v>9</v>
      </c>
      <c r="H56" s="343">
        <f t="shared" si="2"/>
        <v>8</v>
      </c>
      <c r="I56" s="350">
        <v>6</v>
      </c>
      <c r="J56" s="351">
        <v>2</v>
      </c>
      <c r="K56" s="343">
        <f t="shared" si="3"/>
        <v>5</v>
      </c>
      <c r="L56" s="350">
        <v>2</v>
      </c>
      <c r="M56" s="351">
        <v>3</v>
      </c>
      <c r="N56" s="343"/>
      <c r="O56" s="343"/>
      <c r="P56" s="344">
        <f t="shared" si="0"/>
        <v>25</v>
      </c>
    </row>
    <row r="57" spans="1:16" ht="21" customHeight="1" x14ac:dyDescent="0.2">
      <c r="A57" s="338" t="s">
        <v>162</v>
      </c>
      <c r="B57" s="343">
        <f t="shared" si="1"/>
        <v>2387</v>
      </c>
      <c r="C57" s="362">
        <v>724</v>
      </c>
      <c r="D57" s="363">
        <v>34</v>
      </c>
      <c r="E57" s="363">
        <v>118</v>
      </c>
      <c r="F57" s="363">
        <v>445</v>
      </c>
      <c r="G57" s="364">
        <v>1066</v>
      </c>
      <c r="H57" s="343">
        <f t="shared" si="2"/>
        <v>875</v>
      </c>
      <c r="I57" s="350">
        <v>414</v>
      </c>
      <c r="J57" s="351">
        <v>461</v>
      </c>
      <c r="K57" s="343">
        <f t="shared" si="3"/>
        <v>710</v>
      </c>
      <c r="L57" s="350">
        <v>375</v>
      </c>
      <c r="M57" s="351">
        <v>335</v>
      </c>
      <c r="N57" s="343">
        <v>50</v>
      </c>
      <c r="O57" s="343">
        <v>89</v>
      </c>
      <c r="P57" s="344">
        <f t="shared" si="0"/>
        <v>4111</v>
      </c>
    </row>
    <row r="58" spans="1:16" ht="21" customHeight="1" x14ac:dyDescent="0.2">
      <c r="A58" s="338" t="s">
        <v>163</v>
      </c>
      <c r="B58" s="343">
        <f t="shared" si="1"/>
        <v>104</v>
      </c>
      <c r="C58" s="362">
        <v>34</v>
      </c>
      <c r="D58" s="363">
        <v>1</v>
      </c>
      <c r="E58" s="363">
        <v>9</v>
      </c>
      <c r="F58" s="363">
        <v>24</v>
      </c>
      <c r="G58" s="364">
        <v>36</v>
      </c>
      <c r="H58" s="343">
        <f t="shared" si="2"/>
        <v>62</v>
      </c>
      <c r="I58" s="350">
        <v>24</v>
      </c>
      <c r="J58" s="351">
        <v>38</v>
      </c>
      <c r="K58" s="343">
        <f t="shared" si="3"/>
        <v>17</v>
      </c>
      <c r="L58" s="350">
        <v>6</v>
      </c>
      <c r="M58" s="351">
        <v>11</v>
      </c>
      <c r="N58" s="343">
        <v>1</v>
      </c>
      <c r="O58" s="343">
        <v>4</v>
      </c>
      <c r="P58" s="344">
        <f t="shared" si="0"/>
        <v>188</v>
      </c>
    </row>
    <row r="59" spans="1:16" ht="21" customHeight="1" x14ac:dyDescent="0.2">
      <c r="A59" s="338" t="s">
        <v>164</v>
      </c>
      <c r="B59" s="343">
        <f t="shared" si="1"/>
        <v>169</v>
      </c>
      <c r="C59" s="362">
        <v>55</v>
      </c>
      <c r="D59" s="363">
        <v>4</v>
      </c>
      <c r="E59" s="363">
        <v>10</v>
      </c>
      <c r="F59" s="363">
        <v>21</v>
      </c>
      <c r="G59" s="364">
        <v>79</v>
      </c>
      <c r="H59" s="343">
        <f t="shared" si="2"/>
        <v>54</v>
      </c>
      <c r="I59" s="350">
        <v>15</v>
      </c>
      <c r="J59" s="351">
        <v>39</v>
      </c>
      <c r="K59" s="343">
        <f t="shared" si="3"/>
        <v>48</v>
      </c>
      <c r="L59" s="350">
        <v>16</v>
      </c>
      <c r="M59" s="351">
        <v>32</v>
      </c>
      <c r="N59" s="343">
        <v>1</v>
      </c>
      <c r="O59" s="343">
        <v>8</v>
      </c>
      <c r="P59" s="344">
        <f t="shared" si="0"/>
        <v>280</v>
      </c>
    </row>
    <row r="60" spans="1:16" ht="21" customHeight="1" x14ac:dyDescent="0.2">
      <c r="A60" s="338" t="s">
        <v>165</v>
      </c>
      <c r="B60" s="343">
        <f t="shared" si="1"/>
        <v>363</v>
      </c>
      <c r="C60" s="362">
        <v>101</v>
      </c>
      <c r="D60" s="363">
        <v>1</v>
      </c>
      <c r="E60" s="363">
        <v>6</v>
      </c>
      <c r="F60" s="363">
        <v>69</v>
      </c>
      <c r="G60" s="364">
        <v>186</v>
      </c>
      <c r="H60" s="343">
        <f t="shared" si="2"/>
        <v>176</v>
      </c>
      <c r="I60" s="350">
        <v>71</v>
      </c>
      <c r="J60" s="351">
        <v>105</v>
      </c>
      <c r="K60" s="343">
        <f t="shared" si="3"/>
        <v>69</v>
      </c>
      <c r="L60" s="350">
        <v>30</v>
      </c>
      <c r="M60" s="351">
        <v>39</v>
      </c>
      <c r="N60" s="343">
        <v>2</v>
      </c>
      <c r="O60" s="343">
        <v>13</v>
      </c>
      <c r="P60" s="344">
        <f t="shared" si="0"/>
        <v>623</v>
      </c>
    </row>
    <row r="61" spans="1:16" ht="21" customHeight="1" x14ac:dyDescent="0.2">
      <c r="A61" s="338" t="s">
        <v>166</v>
      </c>
      <c r="B61" s="343">
        <f t="shared" si="1"/>
        <v>88</v>
      </c>
      <c r="C61" s="362">
        <v>53</v>
      </c>
      <c r="D61" s="363">
        <v>1</v>
      </c>
      <c r="E61" s="363"/>
      <c r="F61" s="363">
        <v>7</v>
      </c>
      <c r="G61" s="364">
        <v>27</v>
      </c>
      <c r="H61" s="343">
        <f t="shared" si="2"/>
        <v>63</v>
      </c>
      <c r="I61" s="350">
        <v>19</v>
      </c>
      <c r="J61" s="351">
        <v>44</v>
      </c>
      <c r="K61" s="343">
        <f t="shared" si="3"/>
        <v>8</v>
      </c>
      <c r="L61" s="350">
        <v>3</v>
      </c>
      <c r="M61" s="351">
        <v>5</v>
      </c>
      <c r="N61" s="343"/>
      <c r="O61" s="343">
        <v>2</v>
      </c>
      <c r="P61" s="344">
        <f t="shared" si="0"/>
        <v>161</v>
      </c>
    </row>
    <row r="62" spans="1:16" ht="21" customHeight="1" x14ac:dyDescent="0.2">
      <c r="A62" s="338" t="s">
        <v>167</v>
      </c>
      <c r="B62" s="343">
        <f t="shared" si="1"/>
        <v>29</v>
      </c>
      <c r="C62" s="362">
        <v>9</v>
      </c>
      <c r="D62" s="363"/>
      <c r="E62" s="363"/>
      <c r="F62" s="363">
        <v>6</v>
      </c>
      <c r="G62" s="364">
        <v>14</v>
      </c>
      <c r="H62" s="343">
        <f t="shared" si="2"/>
        <v>12</v>
      </c>
      <c r="I62" s="350">
        <v>4</v>
      </c>
      <c r="J62" s="351">
        <v>8</v>
      </c>
      <c r="K62" s="343">
        <f t="shared" si="3"/>
        <v>8</v>
      </c>
      <c r="L62" s="350">
        <v>7</v>
      </c>
      <c r="M62" s="351">
        <v>1</v>
      </c>
      <c r="N62" s="343"/>
      <c r="O62" s="343"/>
      <c r="P62" s="344">
        <f t="shared" si="0"/>
        <v>49</v>
      </c>
    </row>
    <row r="63" spans="1:16" ht="15" customHeight="1" x14ac:dyDescent="0.2">
      <c r="A63" s="338" t="s">
        <v>168</v>
      </c>
      <c r="B63" s="343">
        <f t="shared" si="1"/>
        <v>56</v>
      </c>
      <c r="C63" s="362">
        <v>25</v>
      </c>
      <c r="D63" s="363"/>
      <c r="E63" s="363">
        <v>4</v>
      </c>
      <c r="F63" s="363">
        <v>10</v>
      </c>
      <c r="G63" s="364">
        <v>17</v>
      </c>
      <c r="H63" s="343">
        <f t="shared" si="2"/>
        <v>20</v>
      </c>
      <c r="I63" s="350">
        <v>10</v>
      </c>
      <c r="J63" s="351">
        <v>10</v>
      </c>
      <c r="K63" s="343">
        <f t="shared" si="3"/>
        <v>11</v>
      </c>
      <c r="L63" s="350">
        <v>5</v>
      </c>
      <c r="M63" s="351">
        <v>6</v>
      </c>
      <c r="N63" s="343"/>
      <c r="O63" s="343">
        <v>1</v>
      </c>
      <c r="P63" s="344">
        <f t="shared" si="0"/>
        <v>88</v>
      </c>
    </row>
    <row r="64" spans="1:16" ht="21" customHeight="1" x14ac:dyDescent="0.2">
      <c r="A64" s="338" t="s">
        <v>169</v>
      </c>
      <c r="B64" s="343">
        <f t="shared" si="1"/>
        <v>5349</v>
      </c>
      <c r="C64" s="362">
        <v>1627</v>
      </c>
      <c r="D64" s="363">
        <v>95</v>
      </c>
      <c r="E64" s="363">
        <v>84</v>
      </c>
      <c r="F64" s="363">
        <v>1158</v>
      </c>
      <c r="G64" s="364">
        <v>2385</v>
      </c>
      <c r="H64" s="343">
        <f t="shared" si="2"/>
        <v>3081</v>
      </c>
      <c r="I64" s="350">
        <v>964</v>
      </c>
      <c r="J64" s="351">
        <v>2117</v>
      </c>
      <c r="K64" s="343">
        <f t="shared" si="3"/>
        <v>1605</v>
      </c>
      <c r="L64" s="350">
        <v>851</v>
      </c>
      <c r="M64" s="351">
        <v>754</v>
      </c>
      <c r="N64" s="343">
        <v>116</v>
      </c>
      <c r="O64" s="343">
        <v>308</v>
      </c>
      <c r="P64" s="344">
        <f t="shared" si="0"/>
        <v>10459</v>
      </c>
    </row>
    <row r="65" spans="1:16" ht="18.75" customHeight="1" x14ac:dyDescent="0.2">
      <c r="A65" s="338" t="s">
        <v>170</v>
      </c>
      <c r="B65" s="343">
        <f t="shared" si="1"/>
        <v>135</v>
      </c>
      <c r="C65" s="362">
        <v>37</v>
      </c>
      <c r="D65" s="363">
        <v>2</v>
      </c>
      <c r="E65" s="363">
        <v>4</v>
      </c>
      <c r="F65" s="363">
        <v>32</v>
      </c>
      <c r="G65" s="364">
        <v>60</v>
      </c>
      <c r="H65" s="343">
        <f t="shared" si="2"/>
        <v>82</v>
      </c>
      <c r="I65" s="350">
        <v>25</v>
      </c>
      <c r="J65" s="351">
        <v>57</v>
      </c>
      <c r="K65" s="343">
        <f t="shared" si="3"/>
        <v>33</v>
      </c>
      <c r="L65" s="350">
        <v>8</v>
      </c>
      <c r="M65" s="351">
        <v>25</v>
      </c>
      <c r="N65" s="343">
        <v>2</v>
      </c>
      <c r="O65" s="343"/>
      <c r="P65" s="344">
        <f t="shared" si="0"/>
        <v>252</v>
      </c>
    </row>
    <row r="66" spans="1:16" ht="21" customHeight="1" x14ac:dyDescent="0.2">
      <c r="A66" s="338" t="s">
        <v>171</v>
      </c>
      <c r="B66" s="343">
        <f t="shared" si="1"/>
        <v>89</v>
      </c>
      <c r="C66" s="362">
        <v>32</v>
      </c>
      <c r="D66" s="363">
        <v>1</v>
      </c>
      <c r="E66" s="363">
        <v>6</v>
      </c>
      <c r="F66" s="363">
        <v>11</v>
      </c>
      <c r="G66" s="364">
        <v>39</v>
      </c>
      <c r="H66" s="343">
        <f t="shared" si="2"/>
        <v>30</v>
      </c>
      <c r="I66" s="350">
        <v>13</v>
      </c>
      <c r="J66" s="351">
        <v>17</v>
      </c>
      <c r="K66" s="343">
        <f t="shared" si="3"/>
        <v>8</v>
      </c>
      <c r="L66" s="350">
        <v>4</v>
      </c>
      <c r="M66" s="351">
        <v>4</v>
      </c>
      <c r="N66" s="343">
        <v>1</v>
      </c>
      <c r="O66" s="343">
        <v>1</v>
      </c>
      <c r="P66" s="344">
        <f t="shared" si="0"/>
        <v>129</v>
      </c>
    </row>
    <row r="67" spans="1:16" ht="21" customHeight="1" x14ac:dyDescent="0.2">
      <c r="A67" s="338" t="s">
        <v>172</v>
      </c>
      <c r="B67" s="343">
        <f t="shared" si="1"/>
        <v>828</v>
      </c>
      <c r="C67" s="362">
        <v>276</v>
      </c>
      <c r="D67" s="363">
        <v>6</v>
      </c>
      <c r="E67" s="363">
        <v>13</v>
      </c>
      <c r="F67" s="363">
        <v>149</v>
      </c>
      <c r="G67" s="364">
        <v>384</v>
      </c>
      <c r="H67" s="343">
        <f t="shared" si="2"/>
        <v>365</v>
      </c>
      <c r="I67" s="350">
        <v>142</v>
      </c>
      <c r="J67" s="351">
        <v>223</v>
      </c>
      <c r="K67" s="343">
        <f t="shared" si="3"/>
        <v>150</v>
      </c>
      <c r="L67" s="350">
        <v>65</v>
      </c>
      <c r="M67" s="351">
        <v>85</v>
      </c>
      <c r="N67" s="343">
        <v>4</v>
      </c>
      <c r="O67" s="343">
        <v>29</v>
      </c>
      <c r="P67" s="344">
        <f t="shared" si="0"/>
        <v>1376</v>
      </c>
    </row>
    <row r="68" spans="1:16" ht="21" customHeight="1" x14ac:dyDescent="0.2">
      <c r="A68" s="338" t="s">
        <v>173</v>
      </c>
      <c r="B68" s="343">
        <f t="shared" si="1"/>
        <v>12</v>
      </c>
      <c r="C68" s="362">
        <v>2</v>
      </c>
      <c r="D68" s="363"/>
      <c r="E68" s="363">
        <v>2</v>
      </c>
      <c r="F68" s="363">
        <v>1</v>
      </c>
      <c r="G68" s="364">
        <v>7</v>
      </c>
      <c r="H68" s="343">
        <f t="shared" si="2"/>
        <v>5</v>
      </c>
      <c r="I68" s="350">
        <v>3</v>
      </c>
      <c r="J68" s="351">
        <v>2</v>
      </c>
      <c r="K68" s="343">
        <f t="shared" si="3"/>
        <v>2</v>
      </c>
      <c r="L68" s="350">
        <v>1</v>
      </c>
      <c r="M68" s="351">
        <v>1</v>
      </c>
      <c r="N68" s="343"/>
      <c r="O68" s="343"/>
      <c r="P68" s="344">
        <f t="shared" si="0"/>
        <v>19</v>
      </c>
    </row>
    <row r="69" spans="1:16" ht="30" customHeight="1" x14ac:dyDescent="0.2">
      <c r="A69" s="338" t="s">
        <v>174</v>
      </c>
      <c r="B69" s="343">
        <f t="shared" si="1"/>
        <v>8</v>
      </c>
      <c r="C69" s="362">
        <v>2</v>
      </c>
      <c r="D69" s="363"/>
      <c r="E69" s="363">
        <v>1</v>
      </c>
      <c r="F69" s="363">
        <v>2</v>
      </c>
      <c r="G69" s="364">
        <v>3</v>
      </c>
      <c r="H69" s="343">
        <f t="shared" si="2"/>
        <v>7</v>
      </c>
      <c r="I69" s="350">
        <v>3</v>
      </c>
      <c r="J69" s="351">
        <v>4</v>
      </c>
      <c r="K69" s="343">
        <f t="shared" si="3"/>
        <v>0</v>
      </c>
      <c r="L69" s="347"/>
      <c r="M69" s="351"/>
      <c r="N69" s="343"/>
      <c r="O69" s="343"/>
      <c r="P69" s="344">
        <f t="shared" si="0"/>
        <v>15</v>
      </c>
    </row>
    <row r="70" spans="1:16" ht="21" customHeight="1" x14ac:dyDescent="0.2">
      <c r="A70" s="338" t="s">
        <v>175</v>
      </c>
      <c r="B70" s="343">
        <f t="shared" si="1"/>
        <v>6</v>
      </c>
      <c r="C70" s="362">
        <v>4</v>
      </c>
      <c r="D70" s="363"/>
      <c r="E70" s="363"/>
      <c r="F70" s="363">
        <v>2</v>
      </c>
      <c r="G70" s="364"/>
      <c r="H70" s="343">
        <f t="shared" si="2"/>
        <v>1</v>
      </c>
      <c r="I70" s="348"/>
      <c r="J70" s="351">
        <v>1</v>
      </c>
      <c r="K70" s="343">
        <f t="shared" si="3"/>
        <v>4</v>
      </c>
      <c r="L70" s="347"/>
      <c r="M70" s="351">
        <v>4</v>
      </c>
      <c r="N70" s="343"/>
      <c r="O70" s="343"/>
      <c r="P70" s="344">
        <f t="shared" si="0"/>
        <v>11</v>
      </c>
    </row>
    <row r="71" spans="1:16" ht="21" customHeight="1" x14ac:dyDescent="0.2">
      <c r="A71" s="338" t="s">
        <v>176</v>
      </c>
      <c r="B71" s="343">
        <f t="shared" si="1"/>
        <v>4776</v>
      </c>
      <c r="C71" s="362">
        <v>1354</v>
      </c>
      <c r="D71" s="363">
        <v>51</v>
      </c>
      <c r="E71" s="363">
        <v>397</v>
      </c>
      <c r="F71" s="363">
        <v>945</v>
      </c>
      <c r="G71" s="364">
        <v>2029</v>
      </c>
      <c r="H71" s="343">
        <f t="shared" si="2"/>
        <v>2296</v>
      </c>
      <c r="I71" s="350">
        <v>931</v>
      </c>
      <c r="J71" s="351">
        <v>1365</v>
      </c>
      <c r="K71" s="343">
        <f t="shared" si="3"/>
        <v>1190</v>
      </c>
      <c r="L71" s="350">
        <v>557</v>
      </c>
      <c r="M71" s="351">
        <v>633</v>
      </c>
      <c r="N71" s="343">
        <v>33</v>
      </c>
      <c r="O71" s="343">
        <v>215</v>
      </c>
      <c r="P71" s="344">
        <f t="shared" ref="P71:P134" si="4">B71+H71+K71+N71+O71</f>
        <v>8510</v>
      </c>
    </row>
    <row r="72" spans="1:16" ht="21" customHeight="1" x14ac:dyDescent="0.2">
      <c r="A72" s="338" t="s">
        <v>177</v>
      </c>
      <c r="B72" s="343">
        <f t="shared" ref="B72:B135" si="5">SUM(C72:G72)</f>
        <v>204</v>
      </c>
      <c r="C72" s="362">
        <v>56</v>
      </c>
      <c r="D72" s="363">
        <v>1</v>
      </c>
      <c r="E72" s="363">
        <v>14</v>
      </c>
      <c r="F72" s="363">
        <v>39</v>
      </c>
      <c r="G72" s="364">
        <v>94</v>
      </c>
      <c r="H72" s="343">
        <f t="shared" ref="H72:H135" si="6">I72+J72</f>
        <v>92</v>
      </c>
      <c r="I72" s="350">
        <v>36</v>
      </c>
      <c r="J72" s="351">
        <v>56</v>
      </c>
      <c r="K72" s="343">
        <f t="shared" ref="K72:K135" si="7">L72+M72</f>
        <v>45</v>
      </c>
      <c r="L72" s="350">
        <v>21</v>
      </c>
      <c r="M72" s="351">
        <v>24</v>
      </c>
      <c r="N72" s="343">
        <v>1</v>
      </c>
      <c r="O72" s="343">
        <v>6</v>
      </c>
      <c r="P72" s="344">
        <f t="shared" si="4"/>
        <v>348</v>
      </c>
    </row>
    <row r="73" spans="1:16" ht="21" customHeight="1" x14ac:dyDescent="0.2">
      <c r="A73" s="338" t="s">
        <v>178</v>
      </c>
      <c r="B73" s="343">
        <f t="shared" si="5"/>
        <v>113</v>
      </c>
      <c r="C73" s="362">
        <v>38</v>
      </c>
      <c r="D73" s="363"/>
      <c r="E73" s="363">
        <v>5</v>
      </c>
      <c r="F73" s="363">
        <v>29</v>
      </c>
      <c r="G73" s="364">
        <v>41</v>
      </c>
      <c r="H73" s="343">
        <f t="shared" si="6"/>
        <v>61</v>
      </c>
      <c r="I73" s="350">
        <v>19</v>
      </c>
      <c r="J73" s="351">
        <v>42</v>
      </c>
      <c r="K73" s="343">
        <f t="shared" si="7"/>
        <v>27</v>
      </c>
      <c r="L73" s="350">
        <v>9</v>
      </c>
      <c r="M73" s="351">
        <v>18</v>
      </c>
      <c r="N73" s="343">
        <v>2</v>
      </c>
      <c r="O73" s="343"/>
      <c r="P73" s="344">
        <f t="shared" si="4"/>
        <v>203</v>
      </c>
    </row>
    <row r="74" spans="1:16" ht="21" customHeight="1" x14ac:dyDescent="0.2">
      <c r="A74" s="338" t="s">
        <v>179</v>
      </c>
      <c r="B74" s="343">
        <f t="shared" si="5"/>
        <v>509</v>
      </c>
      <c r="C74" s="362">
        <v>133</v>
      </c>
      <c r="D74" s="363">
        <v>3</v>
      </c>
      <c r="E74" s="363">
        <v>17</v>
      </c>
      <c r="F74" s="363">
        <v>93</v>
      </c>
      <c r="G74" s="364">
        <v>263</v>
      </c>
      <c r="H74" s="343">
        <f t="shared" si="6"/>
        <v>191</v>
      </c>
      <c r="I74" s="350">
        <v>55</v>
      </c>
      <c r="J74" s="351">
        <v>136</v>
      </c>
      <c r="K74" s="343">
        <f t="shared" si="7"/>
        <v>112</v>
      </c>
      <c r="L74" s="350">
        <v>48</v>
      </c>
      <c r="M74" s="351">
        <v>64</v>
      </c>
      <c r="N74" s="343"/>
      <c r="O74" s="343">
        <v>14</v>
      </c>
      <c r="P74" s="344">
        <f t="shared" si="4"/>
        <v>826</v>
      </c>
    </row>
    <row r="75" spans="1:16" ht="21" customHeight="1" x14ac:dyDescent="0.2">
      <c r="A75" s="338" t="s">
        <v>180</v>
      </c>
      <c r="B75" s="343">
        <f t="shared" si="5"/>
        <v>1</v>
      </c>
      <c r="C75" s="362"/>
      <c r="D75" s="363"/>
      <c r="E75" s="363"/>
      <c r="F75" s="363"/>
      <c r="G75" s="364">
        <v>1</v>
      </c>
      <c r="H75" s="343">
        <f t="shared" si="6"/>
        <v>0</v>
      </c>
      <c r="I75" s="348"/>
      <c r="J75" s="346"/>
      <c r="K75" s="343">
        <f t="shared" si="7"/>
        <v>0</v>
      </c>
      <c r="L75" s="347"/>
      <c r="M75" s="346"/>
      <c r="N75" s="343"/>
      <c r="O75" s="343"/>
      <c r="P75" s="344">
        <f t="shared" si="4"/>
        <v>1</v>
      </c>
    </row>
    <row r="76" spans="1:16" ht="21" customHeight="1" x14ac:dyDescent="0.2">
      <c r="A76" s="338" t="s">
        <v>181</v>
      </c>
      <c r="B76" s="343">
        <f t="shared" si="5"/>
        <v>1</v>
      </c>
      <c r="C76" s="362"/>
      <c r="D76" s="363"/>
      <c r="E76" s="363"/>
      <c r="F76" s="363"/>
      <c r="G76" s="364">
        <v>1</v>
      </c>
      <c r="H76" s="343">
        <f t="shared" si="6"/>
        <v>3</v>
      </c>
      <c r="I76" s="350">
        <v>3</v>
      </c>
      <c r="J76" s="349"/>
      <c r="K76" s="343">
        <f t="shared" si="7"/>
        <v>0</v>
      </c>
      <c r="L76" s="347"/>
      <c r="M76" s="346"/>
      <c r="N76" s="343"/>
      <c r="O76" s="343"/>
      <c r="P76" s="344">
        <f t="shared" si="4"/>
        <v>4</v>
      </c>
    </row>
    <row r="77" spans="1:16" ht="21" customHeight="1" x14ac:dyDescent="0.2">
      <c r="A77" s="338" t="s">
        <v>182</v>
      </c>
      <c r="B77" s="343">
        <f t="shared" si="5"/>
        <v>3</v>
      </c>
      <c r="C77" s="362"/>
      <c r="D77" s="363"/>
      <c r="E77" s="363"/>
      <c r="F77" s="363">
        <v>1</v>
      </c>
      <c r="G77" s="364">
        <v>2</v>
      </c>
      <c r="H77" s="343">
        <f t="shared" si="6"/>
        <v>1</v>
      </c>
      <c r="I77" s="348"/>
      <c r="J77" s="351">
        <v>1</v>
      </c>
      <c r="K77" s="343">
        <f t="shared" si="7"/>
        <v>0</v>
      </c>
      <c r="L77" s="347"/>
      <c r="M77" s="345"/>
      <c r="N77" s="343"/>
      <c r="O77" s="343"/>
      <c r="P77" s="344">
        <f t="shared" si="4"/>
        <v>4</v>
      </c>
    </row>
    <row r="78" spans="1:16" ht="21" customHeight="1" x14ac:dyDescent="0.2">
      <c r="A78" s="338" t="s">
        <v>183</v>
      </c>
      <c r="B78" s="343">
        <f t="shared" si="5"/>
        <v>166</v>
      </c>
      <c r="C78" s="362">
        <v>53</v>
      </c>
      <c r="D78" s="363">
        <v>1</v>
      </c>
      <c r="E78" s="363">
        <v>9</v>
      </c>
      <c r="F78" s="363">
        <v>40</v>
      </c>
      <c r="G78" s="364">
        <v>63</v>
      </c>
      <c r="H78" s="343">
        <f t="shared" si="6"/>
        <v>86</v>
      </c>
      <c r="I78" s="350">
        <v>37</v>
      </c>
      <c r="J78" s="351">
        <v>49</v>
      </c>
      <c r="K78" s="343">
        <f t="shared" si="7"/>
        <v>33</v>
      </c>
      <c r="L78" s="350">
        <v>18</v>
      </c>
      <c r="M78" s="351">
        <v>15</v>
      </c>
      <c r="N78" s="343"/>
      <c r="O78" s="343">
        <v>1</v>
      </c>
      <c r="P78" s="344">
        <f t="shared" si="4"/>
        <v>286</v>
      </c>
    </row>
    <row r="79" spans="1:16" ht="21" customHeight="1" x14ac:dyDescent="0.2">
      <c r="A79" s="338" t="s">
        <v>184</v>
      </c>
      <c r="B79" s="343">
        <f t="shared" si="5"/>
        <v>500</v>
      </c>
      <c r="C79" s="362">
        <v>148</v>
      </c>
      <c r="D79" s="363">
        <v>3</v>
      </c>
      <c r="E79" s="363">
        <v>31</v>
      </c>
      <c r="F79" s="363">
        <v>90</v>
      </c>
      <c r="G79" s="364">
        <v>228</v>
      </c>
      <c r="H79" s="343">
        <f t="shared" si="6"/>
        <v>272</v>
      </c>
      <c r="I79" s="350">
        <v>110</v>
      </c>
      <c r="J79" s="351">
        <v>162</v>
      </c>
      <c r="K79" s="343">
        <f t="shared" si="7"/>
        <v>139</v>
      </c>
      <c r="L79" s="350">
        <v>74</v>
      </c>
      <c r="M79" s="351">
        <v>65</v>
      </c>
      <c r="N79" s="343">
        <v>1</v>
      </c>
      <c r="O79" s="343">
        <v>15</v>
      </c>
      <c r="P79" s="344">
        <f t="shared" si="4"/>
        <v>927</v>
      </c>
    </row>
    <row r="80" spans="1:16" ht="21" customHeight="1" x14ac:dyDescent="0.2">
      <c r="A80" s="338" t="s">
        <v>185</v>
      </c>
      <c r="B80" s="343">
        <f t="shared" si="5"/>
        <v>5840</v>
      </c>
      <c r="C80" s="362">
        <v>1718</v>
      </c>
      <c r="D80" s="363">
        <v>44</v>
      </c>
      <c r="E80" s="363">
        <v>408</v>
      </c>
      <c r="F80" s="363">
        <v>1259</v>
      </c>
      <c r="G80" s="364">
        <v>2411</v>
      </c>
      <c r="H80" s="343">
        <f t="shared" si="6"/>
        <v>2543</v>
      </c>
      <c r="I80" s="350">
        <v>1005</v>
      </c>
      <c r="J80" s="351">
        <v>1538</v>
      </c>
      <c r="K80" s="343">
        <f t="shared" si="7"/>
        <v>1710</v>
      </c>
      <c r="L80" s="350">
        <v>884</v>
      </c>
      <c r="M80" s="351">
        <v>826</v>
      </c>
      <c r="N80" s="343">
        <v>43</v>
      </c>
      <c r="O80" s="343">
        <v>173</v>
      </c>
      <c r="P80" s="344">
        <f t="shared" si="4"/>
        <v>10309</v>
      </c>
    </row>
    <row r="81" spans="1:16" ht="21" customHeight="1" x14ac:dyDescent="0.2">
      <c r="A81" s="338" t="s">
        <v>186</v>
      </c>
      <c r="B81" s="343">
        <f t="shared" si="5"/>
        <v>128</v>
      </c>
      <c r="C81" s="362">
        <v>34</v>
      </c>
      <c r="D81" s="363">
        <v>1</v>
      </c>
      <c r="E81" s="363">
        <v>10</v>
      </c>
      <c r="F81" s="363">
        <v>33</v>
      </c>
      <c r="G81" s="364">
        <v>50</v>
      </c>
      <c r="H81" s="343">
        <f t="shared" si="6"/>
        <v>83</v>
      </c>
      <c r="I81" s="350">
        <v>37</v>
      </c>
      <c r="J81" s="351">
        <v>46</v>
      </c>
      <c r="K81" s="343">
        <f t="shared" si="7"/>
        <v>38</v>
      </c>
      <c r="L81" s="350">
        <v>19</v>
      </c>
      <c r="M81" s="351">
        <v>19</v>
      </c>
      <c r="N81" s="343"/>
      <c r="O81" s="343">
        <v>3</v>
      </c>
      <c r="P81" s="344">
        <f t="shared" si="4"/>
        <v>252</v>
      </c>
    </row>
    <row r="82" spans="1:16" ht="20.25" customHeight="1" x14ac:dyDescent="0.2">
      <c r="A82" s="338" t="s">
        <v>187</v>
      </c>
      <c r="B82" s="343">
        <f t="shared" si="5"/>
        <v>18</v>
      </c>
      <c r="C82" s="362">
        <v>5</v>
      </c>
      <c r="D82" s="363">
        <v>1</v>
      </c>
      <c r="E82" s="363">
        <v>1</v>
      </c>
      <c r="F82" s="363">
        <v>3</v>
      </c>
      <c r="G82" s="364">
        <v>8</v>
      </c>
      <c r="H82" s="343">
        <f t="shared" si="6"/>
        <v>6</v>
      </c>
      <c r="I82" s="347"/>
      <c r="J82" s="351">
        <v>6</v>
      </c>
      <c r="K82" s="343">
        <f t="shared" si="7"/>
        <v>3</v>
      </c>
      <c r="L82" s="350">
        <v>1</v>
      </c>
      <c r="M82" s="351">
        <v>2</v>
      </c>
      <c r="N82" s="343">
        <v>2</v>
      </c>
      <c r="O82" s="343"/>
      <c r="P82" s="344">
        <f t="shared" si="4"/>
        <v>29</v>
      </c>
    </row>
    <row r="83" spans="1:16" ht="21" customHeight="1" x14ac:dyDescent="0.2">
      <c r="A83" s="338" t="s">
        <v>188</v>
      </c>
      <c r="B83" s="343">
        <f t="shared" si="5"/>
        <v>33</v>
      </c>
      <c r="C83" s="362">
        <v>8</v>
      </c>
      <c r="D83" s="363">
        <v>2</v>
      </c>
      <c r="E83" s="363"/>
      <c r="F83" s="363">
        <v>11</v>
      </c>
      <c r="G83" s="364">
        <v>12</v>
      </c>
      <c r="H83" s="343">
        <f t="shared" si="6"/>
        <v>14</v>
      </c>
      <c r="I83" s="347">
        <v>5</v>
      </c>
      <c r="J83" s="351">
        <v>9</v>
      </c>
      <c r="K83" s="343">
        <f t="shared" si="7"/>
        <v>8</v>
      </c>
      <c r="L83" s="350">
        <v>3</v>
      </c>
      <c r="M83" s="351">
        <v>5</v>
      </c>
      <c r="N83" s="343"/>
      <c r="O83" s="343"/>
      <c r="P83" s="344">
        <f t="shared" si="4"/>
        <v>55</v>
      </c>
    </row>
    <row r="84" spans="1:16" ht="21" customHeight="1" x14ac:dyDescent="0.2">
      <c r="A84" s="338" t="s">
        <v>189</v>
      </c>
      <c r="B84" s="343">
        <f t="shared" si="5"/>
        <v>5</v>
      </c>
      <c r="C84" s="362"/>
      <c r="D84" s="363"/>
      <c r="E84" s="363">
        <v>1</v>
      </c>
      <c r="F84" s="363"/>
      <c r="G84" s="364">
        <v>4</v>
      </c>
      <c r="H84" s="343">
        <f t="shared" si="6"/>
        <v>0</v>
      </c>
      <c r="I84" s="365"/>
      <c r="J84" s="349"/>
      <c r="K84" s="343">
        <f t="shared" si="7"/>
        <v>0</v>
      </c>
      <c r="L84" s="365"/>
      <c r="M84" s="349"/>
      <c r="N84" s="343"/>
      <c r="O84" s="343"/>
      <c r="P84" s="344">
        <f t="shared" si="4"/>
        <v>5</v>
      </c>
    </row>
    <row r="85" spans="1:16" ht="21" customHeight="1" x14ac:dyDescent="0.2">
      <c r="A85" s="338" t="s">
        <v>190</v>
      </c>
      <c r="B85" s="343">
        <f t="shared" si="5"/>
        <v>113224</v>
      </c>
      <c r="C85" s="362">
        <v>36425</v>
      </c>
      <c r="D85" s="363">
        <v>1166</v>
      </c>
      <c r="E85" s="363">
        <v>9057</v>
      </c>
      <c r="F85" s="363">
        <v>20811</v>
      </c>
      <c r="G85" s="364">
        <v>45765</v>
      </c>
      <c r="H85" s="343">
        <f t="shared" si="6"/>
        <v>42656</v>
      </c>
      <c r="I85" s="350">
        <v>15437</v>
      </c>
      <c r="J85" s="351">
        <v>27219</v>
      </c>
      <c r="K85" s="343">
        <f t="shared" si="7"/>
        <v>29883</v>
      </c>
      <c r="L85" s="350">
        <v>12887</v>
      </c>
      <c r="M85" s="351">
        <v>16996</v>
      </c>
      <c r="N85" s="343">
        <v>578</v>
      </c>
      <c r="O85" s="343">
        <v>2900</v>
      </c>
      <c r="P85" s="344">
        <f t="shared" si="4"/>
        <v>189241</v>
      </c>
    </row>
    <row r="86" spans="1:16" ht="21" customHeight="1" x14ac:dyDescent="0.2">
      <c r="A86" s="338" t="s">
        <v>191</v>
      </c>
      <c r="B86" s="343">
        <f t="shared" si="5"/>
        <v>1565</v>
      </c>
      <c r="C86" s="362">
        <v>471</v>
      </c>
      <c r="D86" s="363">
        <v>10</v>
      </c>
      <c r="E86" s="363">
        <v>135</v>
      </c>
      <c r="F86" s="363">
        <v>389</v>
      </c>
      <c r="G86" s="364">
        <v>560</v>
      </c>
      <c r="H86" s="343">
        <f t="shared" si="6"/>
        <v>515</v>
      </c>
      <c r="I86" s="350">
        <v>244</v>
      </c>
      <c r="J86" s="351">
        <v>271</v>
      </c>
      <c r="K86" s="343">
        <f t="shared" si="7"/>
        <v>337</v>
      </c>
      <c r="L86" s="350">
        <v>172</v>
      </c>
      <c r="M86" s="351">
        <v>165</v>
      </c>
      <c r="N86" s="343">
        <v>5</v>
      </c>
      <c r="O86" s="343">
        <v>51</v>
      </c>
      <c r="P86" s="344">
        <f t="shared" si="4"/>
        <v>2473</v>
      </c>
    </row>
    <row r="87" spans="1:16" ht="21" customHeight="1" x14ac:dyDescent="0.2">
      <c r="A87" s="338" t="s">
        <v>192</v>
      </c>
      <c r="B87" s="343">
        <f t="shared" si="5"/>
        <v>164</v>
      </c>
      <c r="C87" s="362">
        <v>37</v>
      </c>
      <c r="D87" s="363">
        <v>3</v>
      </c>
      <c r="E87" s="363">
        <v>6</v>
      </c>
      <c r="F87" s="363">
        <v>36</v>
      </c>
      <c r="G87" s="364">
        <v>82</v>
      </c>
      <c r="H87" s="343">
        <f t="shared" si="6"/>
        <v>81</v>
      </c>
      <c r="I87" s="350">
        <v>22</v>
      </c>
      <c r="J87" s="351">
        <v>59</v>
      </c>
      <c r="K87" s="343">
        <f t="shared" si="7"/>
        <v>37</v>
      </c>
      <c r="L87" s="350">
        <v>17</v>
      </c>
      <c r="M87" s="351">
        <v>20</v>
      </c>
      <c r="N87" s="343">
        <v>3</v>
      </c>
      <c r="O87" s="343">
        <v>1</v>
      </c>
      <c r="P87" s="344">
        <f t="shared" si="4"/>
        <v>286</v>
      </c>
    </row>
    <row r="88" spans="1:16" ht="21" customHeight="1" x14ac:dyDescent="0.2">
      <c r="A88" s="338" t="s">
        <v>193</v>
      </c>
      <c r="B88" s="343">
        <f t="shared" si="5"/>
        <v>294</v>
      </c>
      <c r="C88" s="362">
        <v>66</v>
      </c>
      <c r="D88" s="363">
        <v>3</v>
      </c>
      <c r="E88" s="363">
        <v>20</v>
      </c>
      <c r="F88" s="363">
        <v>58</v>
      </c>
      <c r="G88" s="364">
        <v>147</v>
      </c>
      <c r="H88" s="343">
        <f t="shared" si="6"/>
        <v>137</v>
      </c>
      <c r="I88" s="350">
        <v>52</v>
      </c>
      <c r="J88" s="351">
        <v>85</v>
      </c>
      <c r="K88" s="343">
        <f t="shared" si="7"/>
        <v>58</v>
      </c>
      <c r="L88" s="350">
        <v>25</v>
      </c>
      <c r="M88" s="351">
        <v>33</v>
      </c>
      <c r="N88" s="343">
        <v>6</v>
      </c>
      <c r="O88" s="343">
        <v>7</v>
      </c>
      <c r="P88" s="344">
        <f t="shared" si="4"/>
        <v>502</v>
      </c>
    </row>
    <row r="89" spans="1:16" ht="21" customHeight="1" x14ac:dyDescent="0.2">
      <c r="A89" s="338" t="s">
        <v>194</v>
      </c>
      <c r="B89" s="343">
        <f t="shared" si="5"/>
        <v>574</v>
      </c>
      <c r="C89" s="362">
        <v>153</v>
      </c>
      <c r="D89" s="363">
        <v>5</v>
      </c>
      <c r="E89" s="363">
        <v>32</v>
      </c>
      <c r="F89" s="363">
        <v>124</v>
      </c>
      <c r="G89" s="364">
        <v>260</v>
      </c>
      <c r="H89" s="343">
        <f t="shared" si="6"/>
        <v>267</v>
      </c>
      <c r="I89" s="350">
        <v>103</v>
      </c>
      <c r="J89" s="351">
        <v>164</v>
      </c>
      <c r="K89" s="343">
        <f t="shared" si="7"/>
        <v>152</v>
      </c>
      <c r="L89" s="350">
        <v>81</v>
      </c>
      <c r="M89" s="351">
        <v>71</v>
      </c>
      <c r="N89" s="343">
        <v>5</v>
      </c>
      <c r="O89" s="343">
        <v>22</v>
      </c>
      <c r="P89" s="344">
        <f t="shared" si="4"/>
        <v>1020</v>
      </c>
    </row>
    <row r="90" spans="1:16" ht="21" customHeight="1" x14ac:dyDescent="0.2">
      <c r="A90" s="338" t="s">
        <v>195</v>
      </c>
      <c r="B90" s="343">
        <f t="shared" si="5"/>
        <v>122</v>
      </c>
      <c r="C90" s="362">
        <v>29</v>
      </c>
      <c r="D90" s="363">
        <v>1</v>
      </c>
      <c r="E90" s="363">
        <v>2</v>
      </c>
      <c r="F90" s="363">
        <v>38</v>
      </c>
      <c r="G90" s="364">
        <v>52</v>
      </c>
      <c r="H90" s="343">
        <f t="shared" si="6"/>
        <v>79</v>
      </c>
      <c r="I90" s="350">
        <v>25</v>
      </c>
      <c r="J90" s="351">
        <v>54</v>
      </c>
      <c r="K90" s="343">
        <f t="shared" si="7"/>
        <v>23</v>
      </c>
      <c r="L90" s="350">
        <v>9</v>
      </c>
      <c r="M90" s="351">
        <v>14</v>
      </c>
      <c r="N90" s="343"/>
      <c r="O90" s="343">
        <v>1</v>
      </c>
      <c r="P90" s="344">
        <f t="shared" si="4"/>
        <v>225</v>
      </c>
    </row>
    <row r="91" spans="1:16" ht="21" customHeight="1" x14ac:dyDescent="0.2">
      <c r="A91" s="338" t="s">
        <v>196</v>
      </c>
      <c r="B91" s="343">
        <f t="shared" si="5"/>
        <v>165</v>
      </c>
      <c r="C91" s="362">
        <v>58</v>
      </c>
      <c r="D91" s="363">
        <v>2</v>
      </c>
      <c r="E91" s="363">
        <v>6</v>
      </c>
      <c r="F91" s="363">
        <v>31</v>
      </c>
      <c r="G91" s="364">
        <v>68</v>
      </c>
      <c r="H91" s="343">
        <f t="shared" si="6"/>
        <v>126</v>
      </c>
      <c r="I91" s="350">
        <v>60</v>
      </c>
      <c r="J91" s="351">
        <v>66</v>
      </c>
      <c r="K91" s="343">
        <f t="shared" si="7"/>
        <v>32</v>
      </c>
      <c r="L91" s="350">
        <v>9</v>
      </c>
      <c r="M91" s="351">
        <v>23</v>
      </c>
      <c r="N91" s="343">
        <v>2</v>
      </c>
      <c r="O91" s="343">
        <v>3</v>
      </c>
      <c r="P91" s="344">
        <f t="shared" si="4"/>
        <v>328</v>
      </c>
    </row>
    <row r="92" spans="1:16" ht="21" customHeight="1" x14ac:dyDescent="0.2">
      <c r="A92" s="338" t="s">
        <v>197</v>
      </c>
      <c r="B92" s="343">
        <f t="shared" si="5"/>
        <v>127</v>
      </c>
      <c r="C92" s="362">
        <v>44</v>
      </c>
      <c r="D92" s="363">
        <v>1</v>
      </c>
      <c r="E92" s="363">
        <v>2</v>
      </c>
      <c r="F92" s="363">
        <v>24</v>
      </c>
      <c r="G92" s="364">
        <v>56</v>
      </c>
      <c r="H92" s="343">
        <f t="shared" si="6"/>
        <v>56</v>
      </c>
      <c r="I92" s="350">
        <v>20</v>
      </c>
      <c r="J92" s="351">
        <v>36</v>
      </c>
      <c r="K92" s="343">
        <f t="shared" si="7"/>
        <v>19</v>
      </c>
      <c r="L92" s="350">
        <v>13</v>
      </c>
      <c r="M92" s="351">
        <v>6</v>
      </c>
      <c r="N92" s="343"/>
      <c r="O92" s="343">
        <v>2</v>
      </c>
      <c r="P92" s="344">
        <f t="shared" si="4"/>
        <v>204</v>
      </c>
    </row>
    <row r="93" spans="1:16" ht="21" customHeight="1" x14ac:dyDescent="0.2">
      <c r="A93" s="338" t="s">
        <v>198</v>
      </c>
      <c r="B93" s="343">
        <f t="shared" si="5"/>
        <v>18</v>
      </c>
      <c r="C93" s="362">
        <v>2</v>
      </c>
      <c r="D93" s="363">
        <v>1</v>
      </c>
      <c r="E93" s="363"/>
      <c r="F93" s="363">
        <v>9</v>
      </c>
      <c r="G93" s="364">
        <v>6</v>
      </c>
      <c r="H93" s="343">
        <f t="shared" si="6"/>
        <v>5</v>
      </c>
      <c r="I93" s="350">
        <v>1</v>
      </c>
      <c r="J93" s="351">
        <v>4</v>
      </c>
      <c r="K93" s="343">
        <f t="shared" si="7"/>
        <v>2</v>
      </c>
      <c r="L93" s="350">
        <v>1</v>
      </c>
      <c r="M93" s="351">
        <v>1</v>
      </c>
      <c r="N93" s="343"/>
      <c r="O93" s="343"/>
      <c r="P93" s="344">
        <f t="shared" si="4"/>
        <v>25</v>
      </c>
    </row>
    <row r="94" spans="1:16" ht="21" customHeight="1" x14ac:dyDescent="0.2">
      <c r="A94" s="338" t="s">
        <v>199</v>
      </c>
      <c r="B94" s="343">
        <f t="shared" si="5"/>
        <v>117</v>
      </c>
      <c r="C94" s="362">
        <v>32</v>
      </c>
      <c r="D94" s="363">
        <v>3</v>
      </c>
      <c r="E94" s="363">
        <v>13</v>
      </c>
      <c r="F94" s="363">
        <v>17</v>
      </c>
      <c r="G94" s="364">
        <v>52</v>
      </c>
      <c r="H94" s="343">
        <f t="shared" si="6"/>
        <v>56</v>
      </c>
      <c r="I94" s="350">
        <v>21</v>
      </c>
      <c r="J94" s="351">
        <v>35</v>
      </c>
      <c r="K94" s="343">
        <f t="shared" si="7"/>
        <v>22</v>
      </c>
      <c r="L94" s="350">
        <v>6</v>
      </c>
      <c r="M94" s="351">
        <v>16</v>
      </c>
      <c r="N94" s="343">
        <v>2</v>
      </c>
      <c r="O94" s="343">
        <v>3</v>
      </c>
      <c r="P94" s="344">
        <f t="shared" si="4"/>
        <v>200</v>
      </c>
    </row>
    <row r="95" spans="1:16" ht="21" customHeight="1" x14ac:dyDescent="0.2">
      <c r="A95" s="338" t="s">
        <v>200</v>
      </c>
      <c r="B95" s="343">
        <f t="shared" si="5"/>
        <v>236</v>
      </c>
      <c r="C95" s="362">
        <v>82</v>
      </c>
      <c r="D95" s="363">
        <v>5</v>
      </c>
      <c r="E95" s="363">
        <v>8</v>
      </c>
      <c r="F95" s="363">
        <v>50</v>
      </c>
      <c r="G95" s="364">
        <v>91</v>
      </c>
      <c r="H95" s="343">
        <f t="shared" si="6"/>
        <v>124</v>
      </c>
      <c r="I95" s="350">
        <v>28</v>
      </c>
      <c r="J95" s="351">
        <v>96</v>
      </c>
      <c r="K95" s="343">
        <f t="shared" si="7"/>
        <v>62</v>
      </c>
      <c r="L95" s="350">
        <v>28</v>
      </c>
      <c r="M95" s="351">
        <v>34</v>
      </c>
      <c r="N95" s="343">
        <v>2</v>
      </c>
      <c r="O95" s="343">
        <v>1</v>
      </c>
      <c r="P95" s="344">
        <f t="shared" si="4"/>
        <v>425</v>
      </c>
    </row>
    <row r="96" spans="1:16" ht="21" customHeight="1" x14ac:dyDescent="0.2">
      <c r="A96" s="338" t="s">
        <v>201</v>
      </c>
      <c r="B96" s="343">
        <f t="shared" si="5"/>
        <v>237</v>
      </c>
      <c r="C96" s="362">
        <v>74</v>
      </c>
      <c r="D96" s="363">
        <v>1</v>
      </c>
      <c r="E96" s="363">
        <v>14</v>
      </c>
      <c r="F96" s="363">
        <v>38</v>
      </c>
      <c r="G96" s="364">
        <v>110</v>
      </c>
      <c r="H96" s="343">
        <f t="shared" si="6"/>
        <v>111</v>
      </c>
      <c r="I96" s="350">
        <v>61</v>
      </c>
      <c r="J96" s="351">
        <v>50</v>
      </c>
      <c r="K96" s="343">
        <f t="shared" si="7"/>
        <v>45</v>
      </c>
      <c r="L96" s="350">
        <v>27</v>
      </c>
      <c r="M96" s="351">
        <v>18</v>
      </c>
      <c r="N96" s="343">
        <v>1</v>
      </c>
      <c r="O96" s="343">
        <v>5</v>
      </c>
      <c r="P96" s="344">
        <f t="shared" si="4"/>
        <v>399</v>
      </c>
    </row>
    <row r="97" spans="1:16" ht="21" customHeight="1" x14ac:dyDescent="0.2">
      <c r="A97" s="338" t="s">
        <v>202</v>
      </c>
      <c r="B97" s="343">
        <f t="shared" si="5"/>
        <v>6428</v>
      </c>
      <c r="C97" s="362">
        <v>1937</v>
      </c>
      <c r="D97" s="363">
        <v>107</v>
      </c>
      <c r="E97" s="363">
        <v>116</v>
      </c>
      <c r="F97" s="363">
        <v>1462</v>
      </c>
      <c r="G97" s="364">
        <v>2806</v>
      </c>
      <c r="H97" s="343">
        <f t="shared" si="6"/>
        <v>3206</v>
      </c>
      <c r="I97" s="350">
        <v>1010</v>
      </c>
      <c r="J97" s="351">
        <v>2196</v>
      </c>
      <c r="K97" s="343">
        <f t="shared" si="7"/>
        <v>1755</v>
      </c>
      <c r="L97" s="350">
        <v>813</v>
      </c>
      <c r="M97" s="351">
        <v>942</v>
      </c>
      <c r="N97" s="343">
        <v>106</v>
      </c>
      <c r="O97" s="343">
        <v>339</v>
      </c>
      <c r="P97" s="344">
        <f t="shared" si="4"/>
        <v>11834</v>
      </c>
    </row>
    <row r="98" spans="1:16" ht="21" customHeight="1" x14ac:dyDescent="0.2">
      <c r="A98" s="338" t="s">
        <v>203</v>
      </c>
      <c r="B98" s="343">
        <f t="shared" si="5"/>
        <v>64</v>
      </c>
      <c r="C98" s="362">
        <v>19</v>
      </c>
      <c r="D98" s="363"/>
      <c r="E98" s="363">
        <v>2</v>
      </c>
      <c r="F98" s="363">
        <v>14</v>
      </c>
      <c r="G98" s="364">
        <v>29</v>
      </c>
      <c r="H98" s="343">
        <f t="shared" si="6"/>
        <v>59</v>
      </c>
      <c r="I98" s="350">
        <v>41</v>
      </c>
      <c r="J98" s="351">
        <v>18</v>
      </c>
      <c r="K98" s="343">
        <f t="shared" si="7"/>
        <v>26</v>
      </c>
      <c r="L98" s="350">
        <v>9</v>
      </c>
      <c r="M98" s="351">
        <v>17</v>
      </c>
      <c r="N98" s="343"/>
      <c r="O98" s="343">
        <v>1</v>
      </c>
      <c r="P98" s="344">
        <f t="shared" si="4"/>
        <v>150</v>
      </c>
    </row>
    <row r="99" spans="1:16" ht="21" customHeight="1" x14ac:dyDescent="0.2">
      <c r="A99" s="338" t="s">
        <v>204</v>
      </c>
      <c r="B99" s="343">
        <f t="shared" si="5"/>
        <v>39</v>
      </c>
      <c r="C99" s="362">
        <v>14</v>
      </c>
      <c r="D99" s="363">
        <v>1</v>
      </c>
      <c r="E99" s="363">
        <v>1</v>
      </c>
      <c r="F99" s="363">
        <v>5</v>
      </c>
      <c r="G99" s="364">
        <v>18</v>
      </c>
      <c r="H99" s="343">
        <f t="shared" si="6"/>
        <v>16</v>
      </c>
      <c r="I99" s="350">
        <v>7</v>
      </c>
      <c r="J99" s="351">
        <v>9</v>
      </c>
      <c r="K99" s="343">
        <f t="shared" si="7"/>
        <v>10</v>
      </c>
      <c r="L99" s="350">
        <v>7</v>
      </c>
      <c r="M99" s="351">
        <v>3</v>
      </c>
      <c r="N99" s="343">
        <v>1</v>
      </c>
      <c r="O99" s="343"/>
      <c r="P99" s="344">
        <f t="shared" si="4"/>
        <v>66</v>
      </c>
    </row>
    <row r="100" spans="1:16" ht="21" customHeight="1" x14ac:dyDescent="0.2">
      <c r="A100" s="338" t="s">
        <v>205</v>
      </c>
      <c r="B100" s="343">
        <f t="shared" si="5"/>
        <v>50</v>
      </c>
      <c r="C100" s="362">
        <v>20</v>
      </c>
      <c r="D100" s="363"/>
      <c r="E100" s="363">
        <v>2</v>
      </c>
      <c r="F100" s="363">
        <v>6</v>
      </c>
      <c r="G100" s="364">
        <v>22</v>
      </c>
      <c r="H100" s="343">
        <f t="shared" si="6"/>
        <v>17</v>
      </c>
      <c r="I100" s="350">
        <v>10</v>
      </c>
      <c r="J100" s="351">
        <v>7</v>
      </c>
      <c r="K100" s="343">
        <f t="shared" si="7"/>
        <v>13</v>
      </c>
      <c r="L100" s="350">
        <v>8</v>
      </c>
      <c r="M100" s="351">
        <v>5</v>
      </c>
      <c r="N100" s="343"/>
      <c r="O100" s="343">
        <v>5</v>
      </c>
      <c r="P100" s="344">
        <f t="shared" si="4"/>
        <v>85</v>
      </c>
    </row>
    <row r="101" spans="1:16" ht="21" customHeight="1" x14ac:dyDescent="0.2">
      <c r="A101" s="338" t="s">
        <v>206</v>
      </c>
      <c r="B101" s="343">
        <f t="shared" si="5"/>
        <v>662</v>
      </c>
      <c r="C101" s="362">
        <v>208</v>
      </c>
      <c r="D101" s="363">
        <v>12</v>
      </c>
      <c r="E101" s="363">
        <v>23</v>
      </c>
      <c r="F101" s="363">
        <v>152</v>
      </c>
      <c r="G101" s="364">
        <v>267</v>
      </c>
      <c r="H101" s="343">
        <f t="shared" si="6"/>
        <v>381</v>
      </c>
      <c r="I101" s="350">
        <v>121</v>
      </c>
      <c r="J101" s="351">
        <v>260</v>
      </c>
      <c r="K101" s="343">
        <f t="shared" si="7"/>
        <v>141</v>
      </c>
      <c r="L101" s="350">
        <v>76</v>
      </c>
      <c r="M101" s="351">
        <v>65</v>
      </c>
      <c r="N101" s="343">
        <v>12</v>
      </c>
      <c r="O101" s="343">
        <v>38</v>
      </c>
      <c r="P101" s="344">
        <f t="shared" si="4"/>
        <v>1234</v>
      </c>
    </row>
    <row r="102" spans="1:16" ht="21" customHeight="1" x14ac:dyDescent="0.2">
      <c r="A102" s="338" t="s">
        <v>207</v>
      </c>
      <c r="B102" s="343">
        <f t="shared" si="5"/>
        <v>3</v>
      </c>
      <c r="C102" s="362"/>
      <c r="D102" s="363"/>
      <c r="E102" s="363"/>
      <c r="F102" s="363"/>
      <c r="G102" s="364">
        <v>3</v>
      </c>
      <c r="H102" s="343">
        <f t="shared" si="6"/>
        <v>1</v>
      </c>
      <c r="I102" s="365"/>
      <c r="J102" s="351">
        <v>1</v>
      </c>
      <c r="K102" s="343">
        <f t="shared" si="7"/>
        <v>1</v>
      </c>
      <c r="L102" s="347"/>
      <c r="M102" s="351">
        <v>1</v>
      </c>
      <c r="N102" s="343"/>
      <c r="O102" s="343"/>
      <c r="P102" s="344">
        <f t="shared" si="4"/>
        <v>5</v>
      </c>
    </row>
    <row r="103" spans="1:16" ht="21" customHeight="1" x14ac:dyDescent="0.2">
      <c r="A103" s="338" t="s">
        <v>208</v>
      </c>
      <c r="B103" s="343">
        <f t="shared" si="5"/>
        <v>72</v>
      </c>
      <c r="C103" s="362">
        <v>13</v>
      </c>
      <c r="D103" s="363"/>
      <c r="E103" s="363"/>
      <c r="F103" s="363">
        <v>12</v>
      </c>
      <c r="G103" s="364">
        <v>47</v>
      </c>
      <c r="H103" s="343">
        <f t="shared" si="6"/>
        <v>29</v>
      </c>
      <c r="I103" s="350">
        <v>16</v>
      </c>
      <c r="J103" s="351">
        <v>13</v>
      </c>
      <c r="K103" s="343">
        <f t="shared" si="7"/>
        <v>11</v>
      </c>
      <c r="L103" s="350">
        <v>2</v>
      </c>
      <c r="M103" s="351">
        <v>9</v>
      </c>
      <c r="N103" s="343"/>
      <c r="O103" s="343">
        <v>5</v>
      </c>
      <c r="P103" s="344">
        <f t="shared" si="4"/>
        <v>117</v>
      </c>
    </row>
    <row r="104" spans="1:16" ht="21" customHeight="1" x14ac:dyDescent="0.2">
      <c r="A104" s="338" t="s">
        <v>209</v>
      </c>
      <c r="B104" s="343">
        <f t="shared" si="5"/>
        <v>134</v>
      </c>
      <c r="C104" s="362">
        <v>41</v>
      </c>
      <c r="D104" s="363">
        <v>3</v>
      </c>
      <c r="E104" s="363">
        <v>5</v>
      </c>
      <c r="F104" s="363">
        <v>25</v>
      </c>
      <c r="G104" s="364">
        <v>60</v>
      </c>
      <c r="H104" s="343">
        <f t="shared" si="6"/>
        <v>53</v>
      </c>
      <c r="I104" s="350">
        <v>17</v>
      </c>
      <c r="J104" s="351">
        <v>36</v>
      </c>
      <c r="K104" s="343">
        <f t="shared" si="7"/>
        <v>45</v>
      </c>
      <c r="L104" s="350">
        <v>20</v>
      </c>
      <c r="M104" s="351">
        <v>25</v>
      </c>
      <c r="N104" s="343">
        <v>1</v>
      </c>
      <c r="O104" s="343">
        <v>2</v>
      </c>
      <c r="P104" s="344">
        <f t="shared" si="4"/>
        <v>235</v>
      </c>
    </row>
    <row r="105" spans="1:16" ht="21" customHeight="1" x14ac:dyDescent="0.2">
      <c r="A105" s="338" t="s">
        <v>210</v>
      </c>
      <c r="B105" s="343">
        <f t="shared" si="5"/>
        <v>3</v>
      </c>
      <c r="C105" s="362">
        <v>1</v>
      </c>
      <c r="D105" s="363"/>
      <c r="E105" s="363"/>
      <c r="F105" s="363"/>
      <c r="G105" s="364">
        <v>2</v>
      </c>
      <c r="H105" s="343">
        <f t="shared" si="6"/>
        <v>2</v>
      </c>
      <c r="I105" s="350">
        <v>2</v>
      </c>
      <c r="J105" s="346"/>
      <c r="K105" s="343">
        <f t="shared" si="7"/>
        <v>0</v>
      </c>
      <c r="L105" s="347"/>
      <c r="M105" s="345"/>
      <c r="N105" s="343"/>
      <c r="O105" s="343"/>
      <c r="P105" s="344">
        <f t="shared" si="4"/>
        <v>5</v>
      </c>
    </row>
    <row r="106" spans="1:16" ht="21" customHeight="1" x14ac:dyDescent="0.2">
      <c r="A106" s="338" t="s">
        <v>211</v>
      </c>
      <c r="B106" s="343">
        <f t="shared" si="5"/>
        <v>46</v>
      </c>
      <c r="C106" s="362">
        <v>17</v>
      </c>
      <c r="D106" s="363"/>
      <c r="E106" s="363">
        <v>1</v>
      </c>
      <c r="F106" s="363">
        <v>11</v>
      </c>
      <c r="G106" s="364">
        <v>17</v>
      </c>
      <c r="H106" s="343">
        <f t="shared" si="6"/>
        <v>12</v>
      </c>
      <c r="I106" s="350">
        <v>8</v>
      </c>
      <c r="J106" s="351">
        <v>4</v>
      </c>
      <c r="K106" s="343">
        <f t="shared" si="7"/>
        <v>7</v>
      </c>
      <c r="L106" s="350">
        <v>1</v>
      </c>
      <c r="M106" s="351">
        <v>6</v>
      </c>
      <c r="N106" s="343"/>
      <c r="O106" s="343">
        <v>2</v>
      </c>
      <c r="P106" s="344">
        <f t="shared" si="4"/>
        <v>67</v>
      </c>
    </row>
    <row r="107" spans="1:16" ht="21" customHeight="1" x14ac:dyDescent="0.2">
      <c r="A107" s="338" t="s">
        <v>212</v>
      </c>
      <c r="B107" s="343">
        <f t="shared" si="5"/>
        <v>391</v>
      </c>
      <c r="C107" s="362">
        <v>105</v>
      </c>
      <c r="D107" s="363">
        <v>2</v>
      </c>
      <c r="E107" s="363">
        <v>27</v>
      </c>
      <c r="F107" s="363">
        <v>85</v>
      </c>
      <c r="G107" s="364">
        <v>172</v>
      </c>
      <c r="H107" s="343">
        <f t="shared" si="6"/>
        <v>172</v>
      </c>
      <c r="I107" s="350">
        <v>59</v>
      </c>
      <c r="J107" s="351">
        <v>113</v>
      </c>
      <c r="K107" s="343">
        <f t="shared" si="7"/>
        <v>87</v>
      </c>
      <c r="L107" s="350">
        <v>46</v>
      </c>
      <c r="M107" s="351">
        <v>41</v>
      </c>
      <c r="N107" s="343">
        <v>2</v>
      </c>
      <c r="O107" s="343">
        <v>4</v>
      </c>
      <c r="P107" s="344">
        <f t="shared" si="4"/>
        <v>656</v>
      </c>
    </row>
    <row r="108" spans="1:16" ht="21" customHeight="1" x14ac:dyDescent="0.2">
      <c r="A108" s="338" t="s">
        <v>213</v>
      </c>
      <c r="B108" s="343">
        <f t="shared" si="5"/>
        <v>2962</v>
      </c>
      <c r="C108" s="362">
        <v>914</v>
      </c>
      <c r="D108" s="363">
        <v>26</v>
      </c>
      <c r="E108" s="363">
        <v>180</v>
      </c>
      <c r="F108" s="363">
        <v>553</v>
      </c>
      <c r="G108" s="364">
        <v>1289</v>
      </c>
      <c r="H108" s="343">
        <f t="shared" si="6"/>
        <v>1722</v>
      </c>
      <c r="I108" s="350">
        <v>726</v>
      </c>
      <c r="J108" s="351">
        <v>996</v>
      </c>
      <c r="K108" s="343">
        <f t="shared" si="7"/>
        <v>775</v>
      </c>
      <c r="L108" s="350">
        <v>370</v>
      </c>
      <c r="M108" s="351">
        <v>405</v>
      </c>
      <c r="N108" s="343">
        <v>18</v>
      </c>
      <c r="O108" s="343">
        <v>109</v>
      </c>
      <c r="P108" s="344">
        <f t="shared" si="4"/>
        <v>5586</v>
      </c>
    </row>
    <row r="109" spans="1:16" ht="21" customHeight="1" x14ac:dyDescent="0.2">
      <c r="A109" s="338" t="s">
        <v>214</v>
      </c>
      <c r="B109" s="343">
        <f t="shared" si="5"/>
        <v>15</v>
      </c>
      <c r="C109" s="362">
        <v>4</v>
      </c>
      <c r="D109" s="363"/>
      <c r="E109" s="363"/>
      <c r="F109" s="363">
        <v>7</v>
      </c>
      <c r="G109" s="364">
        <v>4</v>
      </c>
      <c r="H109" s="343">
        <f t="shared" si="6"/>
        <v>4</v>
      </c>
      <c r="I109" s="350">
        <v>1</v>
      </c>
      <c r="J109" s="351">
        <v>3</v>
      </c>
      <c r="K109" s="343">
        <f t="shared" si="7"/>
        <v>2</v>
      </c>
      <c r="L109" s="350">
        <v>2</v>
      </c>
      <c r="M109" s="349"/>
      <c r="N109" s="343"/>
      <c r="O109" s="343"/>
      <c r="P109" s="344">
        <f t="shared" si="4"/>
        <v>21</v>
      </c>
    </row>
    <row r="110" spans="1:16" ht="21" customHeight="1" x14ac:dyDescent="0.2">
      <c r="A110" s="338" t="s">
        <v>215</v>
      </c>
      <c r="B110" s="343">
        <f t="shared" si="5"/>
        <v>108</v>
      </c>
      <c r="C110" s="362">
        <v>36</v>
      </c>
      <c r="D110" s="363"/>
      <c r="E110" s="363">
        <v>4</v>
      </c>
      <c r="F110" s="363">
        <v>24</v>
      </c>
      <c r="G110" s="364">
        <v>44</v>
      </c>
      <c r="H110" s="343">
        <f t="shared" si="6"/>
        <v>79</v>
      </c>
      <c r="I110" s="350">
        <v>24</v>
      </c>
      <c r="J110" s="351">
        <v>55</v>
      </c>
      <c r="K110" s="343">
        <f t="shared" si="7"/>
        <v>29</v>
      </c>
      <c r="L110" s="350">
        <v>14</v>
      </c>
      <c r="M110" s="351">
        <v>15</v>
      </c>
      <c r="N110" s="343"/>
      <c r="O110" s="343"/>
      <c r="P110" s="344">
        <f t="shared" si="4"/>
        <v>216</v>
      </c>
    </row>
    <row r="111" spans="1:16" ht="21" customHeight="1" x14ac:dyDescent="0.2">
      <c r="A111" s="338" t="s">
        <v>216</v>
      </c>
      <c r="B111" s="343">
        <f t="shared" si="5"/>
        <v>83</v>
      </c>
      <c r="C111" s="362">
        <v>25</v>
      </c>
      <c r="D111" s="363">
        <v>2</v>
      </c>
      <c r="E111" s="363">
        <v>6</v>
      </c>
      <c r="F111" s="363">
        <v>8</v>
      </c>
      <c r="G111" s="364">
        <v>42</v>
      </c>
      <c r="H111" s="343">
        <f t="shared" si="6"/>
        <v>44</v>
      </c>
      <c r="I111" s="350">
        <v>17</v>
      </c>
      <c r="J111" s="351">
        <v>27</v>
      </c>
      <c r="K111" s="343">
        <f t="shared" si="7"/>
        <v>14</v>
      </c>
      <c r="L111" s="350">
        <v>5</v>
      </c>
      <c r="M111" s="351">
        <v>9</v>
      </c>
      <c r="N111" s="343"/>
      <c r="O111" s="343">
        <v>3</v>
      </c>
      <c r="P111" s="344">
        <f t="shared" si="4"/>
        <v>144</v>
      </c>
    </row>
    <row r="112" spans="1:16" ht="21" customHeight="1" x14ac:dyDescent="0.2">
      <c r="A112" s="338" t="s">
        <v>217</v>
      </c>
      <c r="B112" s="343">
        <f t="shared" si="5"/>
        <v>94</v>
      </c>
      <c r="C112" s="362">
        <v>29</v>
      </c>
      <c r="D112" s="363">
        <v>1</v>
      </c>
      <c r="E112" s="363">
        <v>2</v>
      </c>
      <c r="F112" s="363">
        <v>14</v>
      </c>
      <c r="G112" s="364">
        <v>48</v>
      </c>
      <c r="H112" s="343">
        <f t="shared" si="6"/>
        <v>30</v>
      </c>
      <c r="I112" s="350">
        <v>15</v>
      </c>
      <c r="J112" s="351">
        <v>15</v>
      </c>
      <c r="K112" s="343">
        <f t="shared" si="7"/>
        <v>10</v>
      </c>
      <c r="L112" s="350">
        <v>5</v>
      </c>
      <c r="M112" s="351">
        <v>5</v>
      </c>
      <c r="N112" s="343">
        <v>1</v>
      </c>
      <c r="O112" s="343">
        <v>3</v>
      </c>
      <c r="P112" s="344">
        <f t="shared" si="4"/>
        <v>138</v>
      </c>
    </row>
    <row r="113" spans="1:16" ht="21" customHeight="1" x14ac:dyDescent="0.2">
      <c r="A113" s="338" t="s">
        <v>218</v>
      </c>
      <c r="B113" s="343">
        <f t="shared" si="5"/>
        <v>23</v>
      </c>
      <c r="C113" s="362">
        <v>7</v>
      </c>
      <c r="D113" s="363"/>
      <c r="E113" s="363">
        <v>1</v>
      </c>
      <c r="F113" s="363">
        <v>2</v>
      </c>
      <c r="G113" s="364">
        <v>13</v>
      </c>
      <c r="H113" s="343">
        <f t="shared" si="6"/>
        <v>6</v>
      </c>
      <c r="I113" s="350">
        <v>3</v>
      </c>
      <c r="J113" s="351">
        <v>3</v>
      </c>
      <c r="K113" s="343">
        <f t="shared" si="7"/>
        <v>1</v>
      </c>
      <c r="L113" s="365"/>
      <c r="M113" s="351">
        <v>1</v>
      </c>
      <c r="N113" s="343">
        <v>2</v>
      </c>
      <c r="O113" s="343">
        <v>1</v>
      </c>
      <c r="P113" s="344">
        <f t="shared" si="4"/>
        <v>33</v>
      </c>
    </row>
    <row r="114" spans="1:16" ht="21" customHeight="1" x14ac:dyDescent="0.2">
      <c r="A114" s="338" t="s">
        <v>219</v>
      </c>
      <c r="B114" s="343">
        <f t="shared" si="5"/>
        <v>3</v>
      </c>
      <c r="C114" s="362">
        <v>1</v>
      </c>
      <c r="D114" s="363"/>
      <c r="E114" s="363"/>
      <c r="F114" s="363"/>
      <c r="G114" s="364">
        <v>2</v>
      </c>
      <c r="H114" s="343">
        <f t="shared" si="6"/>
        <v>2</v>
      </c>
      <c r="I114" s="350">
        <v>2</v>
      </c>
      <c r="J114" s="346"/>
      <c r="K114" s="343">
        <f t="shared" si="7"/>
        <v>1</v>
      </c>
      <c r="L114" s="350">
        <v>1</v>
      </c>
      <c r="M114" s="346"/>
      <c r="N114" s="343"/>
      <c r="O114" s="343"/>
      <c r="P114" s="344">
        <f t="shared" si="4"/>
        <v>6</v>
      </c>
    </row>
    <row r="115" spans="1:16" ht="21" customHeight="1" x14ac:dyDescent="0.2">
      <c r="A115" s="338" t="s">
        <v>220</v>
      </c>
      <c r="B115" s="343">
        <f t="shared" si="5"/>
        <v>963</v>
      </c>
      <c r="C115" s="362">
        <v>238</v>
      </c>
      <c r="D115" s="363">
        <v>14</v>
      </c>
      <c r="E115" s="363">
        <v>83</v>
      </c>
      <c r="F115" s="363">
        <v>218</v>
      </c>
      <c r="G115" s="364">
        <v>410</v>
      </c>
      <c r="H115" s="343">
        <f t="shared" si="6"/>
        <v>473</v>
      </c>
      <c r="I115" s="350">
        <v>185</v>
      </c>
      <c r="J115" s="351">
        <v>288</v>
      </c>
      <c r="K115" s="343">
        <f t="shared" si="7"/>
        <v>254</v>
      </c>
      <c r="L115" s="350">
        <v>134</v>
      </c>
      <c r="M115" s="351">
        <v>120</v>
      </c>
      <c r="N115" s="343">
        <v>2</v>
      </c>
      <c r="O115" s="343">
        <v>35</v>
      </c>
      <c r="P115" s="344">
        <f t="shared" si="4"/>
        <v>1727</v>
      </c>
    </row>
    <row r="116" spans="1:16" ht="21" customHeight="1" x14ac:dyDescent="0.2">
      <c r="A116" s="338" t="s">
        <v>221</v>
      </c>
      <c r="B116" s="343">
        <f t="shared" si="5"/>
        <v>4</v>
      </c>
      <c r="C116" s="362">
        <v>1</v>
      </c>
      <c r="D116" s="363"/>
      <c r="E116" s="363"/>
      <c r="F116" s="363"/>
      <c r="G116" s="364">
        <v>3</v>
      </c>
      <c r="H116" s="343">
        <f t="shared" si="6"/>
        <v>1</v>
      </c>
      <c r="I116" s="365"/>
      <c r="J116" s="349">
        <v>1</v>
      </c>
      <c r="K116" s="343">
        <f t="shared" si="7"/>
        <v>3</v>
      </c>
      <c r="L116" s="347">
        <v>3</v>
      </c>
      <c r="M116" s="349"/>
      <c r="N116" s="343"/>
      <c r="O116" s="343"/>
      <c r="P116" s="344">
        <f t="shared" si="4"/>
        <v>8</v>
      </c>
    </row>
    <row r="117" spans="1:16" ht="21" customHeight="1" x14ac:dyDescent="0.2">
      <c r="A117" s="338" t="s">
        <v>222</v>
      </c>
      <c r="B117" s="343">
        <f t="shared" si="5"/>
        <v>2029</v>
      </c>
      <c r="C117" s="362">
        <v>579</v>
      </c>
      <c r="D117" s="363">
        <v>11</v>
      </c>
      <c r="E117" s="363">
        <v>162</v>
      </c>
      <c r="F117" s="363">
        <v>488</v>
      </c>
      <c r="G117" s="364">
        <v>789</v>
      </c>
      <c r="H117" s="343">
        <f t="shared" si="6"/>
        <v>636</v>
      </c>
      <c r="I117" s="350">
        <v>331</v>
      </c>
      <c r="J117" s="351">
        <v>305</v>
      </c>
      <c r="K117" s="343">
        <f t="shared" si="7"/>
        <v>442</v>
      </c>
      <c r="L117" s="350">
        <v>211</v>
      </c>
      <c r="M117" s="351">
        <v>231</v>
      </c>
      <c r="N117" s="343">
        <v>6</v>
      </c>
      <c r="O117" s="343">
        <v>53</v>
      </c>
      <c r="P117" s="344">
        <f t="shared" si="4"/>
        <v>3166</v>
      </c>
    </row>
    <row r="118" spans="1:16" ht="21" customHeight="1" x14ac:dyDescent="0.2">
      <c r="A118" s="338" t="s">
        <v>223</v>
      </c>
      <c r="B118" s="343">
        <f t="shared" si="5"/>
        <v>9</v>
      </c>
      <c r="C118" s="362">
        <v>1</v>
      </c>
      <c r="D118" s="363"/>
      <c r="E118" s="363">
        <v>1</v>
      </c>
      <c r="F118" s="363">
        <v>5</v>
      </c>
      <c r="G118" s="364">
        <v>2</v>
      </c>
      <c r="H118" s="343">
        <f t="shared" si="6"/>
        <v>9</v>
      </c>
      <c r="I118" s="350">
        <v>3</v>
      </c>
      <c r="J118" s="351">
        <v>6</v>
      </c>
      <c r="K118" s="343">
        <f t="shared" si="7"/>
        <v>3</v>
      </c>
      <c r="L118" s="350">
        <v>1</v>
      </c>
      <c r="M118" s="351">
        <v>2</v>
      </c>
      <c r="N118" s="343"/>
      <c r="O118" s="343">
        <v>2</v>
      </c>
      <c r="P118" s="344">
        <f t="shared" si="4"/>
        <v>23</v>
      </c>
    </row>
    <row r="119" spans="1:16" ht="21" customHeight="1" x14ac:dyDescent="0.2">
      <c r="A119" s="338" t="s">
        <v>224</v>
      </c>
      <c r="B119" s="343">
        <f t="shared" si="5"/>
        <v>3</v>
      </c>
      <c r="C119" s="362"/>
      <c r="D119" s="363"/>
      <c r="E119" s="363">
        <v>1</v>
      </c>
      <c r="F119" s="363"/>
      <c r="G119" s="364">
        <v>2</v>
      </c>
      <c r="H119" s="343">
        <f t="shared" si="6"/>
        <v>1</v>
      </c>
      <c r="I119" s="350"/>
      <c r="J119" s="346">
        <v>1</v>
      </c>
      <c r="K119" s="343">
        <f t="shared" si="7"/>
        <v>0</v>
      </c>
      <c r="L119" s="347"/>
      <c r="M119" s="345"/>
      <c r="N119" s="343"/>
      <c r="O119" s="343"/>
      <c r="P119" s="344">
        <f t="shared" si="4"/>
        <v>4</v>
      </c>
    </row>
    <row r="120" spans="1:16" ht="21" customHeight="1" x14ac:dyDescent="0.2">
      <c r="A120" s="338" t="s">
        <v>225</v>
      </c>
      <c r="B120" s="343">
        <f t="shared" si="5"/>
        <v>2</v>
      </c>
      <c r="C120" s="362"/>
      <c r="D120" s="363"/>
      <c r="E120" s="363"/>
      <c r="F120" s="363">
        <v>1</v>
      </c>
      <c r="G120" s="364">
        <v>1</v>
      </c>
      <c r="H120" s="343">
        <f t="shared" si="6"/>
        <v>2</v>
      </c>
      <c r="I120" s="350">
        <v>1</v>
      </c>
      <c r="J120" s="351">
        <v>1</v>
      </c>
      <c r="K120" s="343">
        <f t="shared" si="7"/>
        <v>0</v>
      </c>
      <c r="L120" s="350"/>
      <c r="M120" s="345"/>
      <c r="N120" s="343"/>
      <c r="O120" s="343"/>
      <c r="P120" s="344">
        <f t="shared" si="4"/>
        <v>4</v>
      </c>
    </row>
    <row r="121" spans="1:16" ht="21" customHeight="1" x14ac:dyDescent="0.2">
      <c r="A121" s="338" t="s">
        <v>226</v>
      </c>
      <c r="B121" s="343">
        <f t="shared" si="5"/>
        <v>11</v>
      </c>
      <c r="C121" s="362">
        <v>3</v>
      </c>
      <c r="D121" s="363"/>
      <c r="E121" s="363">
        <v>1</v>
      </c>
      <c r="F121" s="363">
        <v>2</v>
      </c>
      <c r="G121" s="364">
        <v>5</v>
      </c>
      <c r="H121" s="343">
        <f t="shared" si="6"/>
        <v>3</v>
      </c>
      <c r="I121" s="348">
        <v>1</v>
      </c>
      <c r="J121" s="351">
        <v>2</v>
      </c>
      <c r="K121" s="343">
        <f t="shared" si="7"/>
        <v>2</v>
      </c>
      <c r="L121" s="350">
        <v>2</v>
      </c>
      <c r="M121" s="349"/>
      <c r="N121" s="343"/>
      <c r="O121" s="343"/>
      <c r="P121" s="344">
        <f t="shared" si="4"/>
        <v>16</v>
      </c>
    </row>
    <row r="122" spans="1:16" ht="21" customHeight="1" x14ac:dyDescent="0.2">
      <c r="A122" s="338" t="s">
        <v>227</v>
      </c>
      <c r="B122" s="343">
        <f t="shared" si="5"/>
        <v>85</v>
      </c>
      <c r="C122" s="362">
        <v>28</v>
      </c>
      <c r="D122" s="363">
        <v>2</v>
      </c>
      <c r="E122" s="363">
        <v>8</v>
      </c>
      <c r="F122" s="363">
        <v>11</v>
      </c>
      <c r="G122" s="364">
        <v>36</v>
      </c>
      <c r="H122" s="343">
        <f t="shared" si="6"/>
        <v>14</v>
      </c>
      <c r="I122" s="350">
        <v>7</v>
      </c>
      <c r="J122" s="351">
        <v>7</v>
      </c>
      <c r="K122" s="343">
        <f t="shared" si="7"/>
        <v>6</v>
      </c>
      <c r="L122" s="350">
        <v>3</v>
      </c>
      <c r="M122" s="351">
        <v>3</v>
      </c>
      <c r="N122" s="343"/>
      <c r="O122" s="343">
        <v>4</v>
      </c>
      <c r="P122" s="344">
        <f t="shared" si="4"/>
        <v>109</v>
      </c>
    </row>
    <row r="123" spans="1:16" ht="21" customHeight="1" x14ac:dyDescent="0.2">
      <c r="A123" s="338" t="s">
        <v>228</v>
      </c>
      <c r="B123" s="343">
        <f t="shared" si="5"/>
        <v>38</v>
      </c>
      <c r="C123" s="362">
        <v>4</v>
      </c>
      <c r="D123" s="363">
        <v>1</v>
      </c>
      <c r="E123" s="363">
        <v>3</v>
      </c>
      <c r="F123" s="363">
        <v>15</v>
      </c>
      <c r="G123" s="364">
        <v>15</v>
      </c>
      <c r="H123" s="343">
        <f t="shared" si="6"/>
        <v>25</v>
      </c>
      <c r="I123" s="350">
        <v>11</v>
      </c>
      <c r="J123" s="351">
        <v>14</v>
      </c>
      <c r="K123" s="343">
        <f t="shared" si="7"/>
        <v>6</v>
      </c>
      <c r="L123" s="350">
        <v>2</v>
      </c>
      <c r="M123" s="351">
        <v>4</v>
      </c>
      <c r="N123" s="343"/>
      <c r="O123" s="343"/>
      <c r="P123" s="344">
        <f t="shared" si="4"/>
        <v>69</v>
      </c>
    </row>
    <row r="124" spans="1:16" ht="21" customHeight="1" x14ac:dyDescent="0.2">
      <c r="A124" s="338" t="s">
        <v>229</v>
      </c>
      <c r="B124" s="343">
        <f t="shared" si="5"/>
        <v>7</v>
      </c>
      <c r="C124" s="362">
        <v>3</v>
      </c>
      <c r="D124" s="363"/>
      <c r="E124" s="363"/>
      <c r="F124" s="363">
        <v>2</v>
      </c>
      <c r="G124" s="364">
        <v>2</v>
      </c>
      <c r="H124" s="343">
        <f t="shared" si="6"/>
        <v>3</v>
      </c>
      <c r="I124" s="350">
        <v>3</v>
      </c>
      <c r="J124" s="349"/>
      <c r="K124" s="343">
        <f t="shared" si="7"/>
        <v>2</v>
      </c>
      <c r="L124" s="350">
        <v>1</v>
      </c>
      <c r="M124" s="351">
        <v>1</v>
      </c>
      <c r="N124" s="343"/>
      <c r="O124" s="343"/>
      <c r="P124" s="344">
        <f t="shared" si="4"/>
        <v>12</v>
      </c>
    </row>
    <row r="125" spans="1:16" ht="21" customHeight="1" x14ac:dyDescent="0.2">
      <c r="A125" s="338" t="s">
        <v>230</v>
      </c>
      <c r="B125" s="343">
        <f t="shared" si="5"/>
        <v>17</v>
      </c>
      <c r="C125" s="362">
        <v>5</v>
      </c>
      <c r="D125" s="363"/>
      <c r="E125" s="363">
        <v>1</v>
      </c>
      <c r="F125" s="363">
        <v>2</v>
      </c>
      <c r="G125" s="364">
        <v>9</v>
      </c>
      <c r="H125" s="343">
        <f t="shared" si="6"/>
        <v>9</v>
      </c>
      <c r="I125" s="350">
        <v>2</v>
      </c>
      <c r="J125" s="351">
        <v>7</v>
      </c>
      <c r="K125" s="343">
        <f t="shared" si="7"/>
        <v>3</v>
      </c>
      <c r="L125" s="350">
        <v>1</v>
      </c>
      <c r="M125" s="351">
        <v>2</v>
      </c>
      <c r="N125" s="343"/>
      <c r="O125" s="343">
        <v>2</v>
      </c>
      <c r="P125" s="344">
        <f t="shared" si="4"/>
        <v>31</v>
      </c>
    </row>
    <row r="126" spans="1:16" ht="21" customHeight="1" x14ac:dyDescent="0.2">
      <c r="A126" s="338" t="s">
        <v>231</v>
      </c>
      <c r="B126" s="343">
        <f t="shared" si="5"/>
        <v>1279</v>
      </c>
      <c r="C126" s="362">
        <v>359</v>
      </c>
      <c r="D126" s="363">
        <v>8</v>
      </c>
      <c r="E126" s="363">
        <v>71</v>
      </c>
      <c r="F126" s="363">
        <v>308</v>
      </c>
      <c r="G126" s="364">
        <v>533</v>
      </c>
      <c r="H126" s="343">
        <f t="shared" si="6"/>
        <v>684</v>
      </c>
      <c r="I126" s="350">
        <v>292</v>
      </c>
      <c r="J126" s="351">
        <v>392</v>
      </c>
      <c r="K126" s="343">
        <f t="shared" si="7"/>
        <v>335</v>
      </c>
      <c r="L126" s="350">
        <v>156</v>
      </c>
      <c r="M126" s="351">
        <v>179</v>
      </c>
      <c r="N126" s="343">
        <v>12</v>
      </c>
      <c r="O126" s="343">
        <v>56</v>
      </c>
      <c r="P126" s="344">
        <f t="shared" si="4"/>
        <v>2366</v>
      </c>
    </row>
    <row r="127" spans="1:16" ht="21" customHeight="1" x14ac:dyDescent="0.2">
      <c r="A127" s="338" t="s">
        <v>232</v>
      </c>
      <c r="B127" s="343">
        <f t="shared" si="5"/>
        <v>4</v>
      </c>
      <c r="C127" s="362">
        <v>2</v>
      </c>
      <c r="D127" s="363"/>
      <c r="E127" s="363"/>
      <c r="F127" s="363">
        <v>1</v>
      </c>
      <c r="G127" s="364">
        <v>1</v>
      </c>
      <c r="H127" s="343">
        <f t="shared" si="6"/>
        <v>1</v>
      </c>
      <c r="I127" s="347"/>
      <c r="J127" s="351">
        <v>1</v>
      </c>
      <c r="K127" s="343">
        <f t="shared" si="7"/>
        <v>0</v>
      </c>
      <c r="L127" s="347"/>
      <c r="M127" s="345"/>
      <c r="N127" s="343"/>
      <c r="O127" s="343"/>
      <c r="P127" s="344">
        <f t="shared" si="4"/>
        <v>5</v>
      </c>
    </row>
    <row r="128" spans="1:16" ht="21" customHeight="1" x14ac:dyDescent="0.2">
      <c r="A128" s="338" t="s">
        <v>233</v>
      </c>
      <c r="B128" s="343">
        <f t="shared" si="5"/>
        <v>100</v>
      </c>
      <c r="C128" s="362">
        <v>28</v>
      </c>
      <c r="D128" s="363">
        <v>2</v>
      </c>
      <c r="E128" s="363">
        <v>4</v>
      </c>
      <c r="F128" s="363">
        <v>16</v>
      </c>
      <c r="G128" s="364">
        <v>50</v>
      </c>
      <c r="H128" s="343">
        <f t="shared" si="6"/>
        <v>96</v>
      </c>
      <c r="I128" s="347">
        <v>42</v>
      </c>
      <c r="J128" s="351">
        <v>54</v>
      </c>
      <c r="K128" s="343">
        <f t="shared" si="7"/>
        <v>34</v>
      </c>
      <c r="L128" s="350">
        <v>14</v>
      </c>
      <c r="M128" s="351">
        <v>20</v>
      </c>
      <c r="N128" s="343">
        <v>1</v>
      </c>
      <c r="O128" s="343">
        <v>4</v>
      </c>
      <c r="P128" s="344">
        <f t="shared" si="4"/>
        <v>235</v>
      </c>
    </row>
    <row r="129" spans="1:16" ht="21" customHeight="1" x14ac:dyDescent="0.2">
      <c r="A129" s="338" t="s">
        <v>234</v>
      </c>
      <c r="B129" s="343">
        <f t="shared" si="5"/>
        <v>1</v>
      </c>
      <c r="C129" s="362"/>
      <c r="D129" s="363"/>
      <c r="E129" s="363"/>
      <c r="F129" s="363"/>
      <c r="G129" s="364">
        <v>1</v>
      </c>
      <c r="H129" s="343">
        <f t="shared" si="6"/>
        <v>0</v>
      </c>
      <c r="I129" s="366"/>
      <c r="J129" s="349"/>
      <c r="K129" s="343">
        <f t="shared" si="7"/>
        <v>2</v>
      </c>
      <c r="L129" s="350">
        <v>2</v>
      </c>
      <c r="M129" s="345"/>
      <c r="N129" s="343"/>
      <c r="O129" s="343"/>
      <c r="P129" s="344">
        <f t="shared" si="4"/>
        <v>3</v>
      </c>
    </row>
    <row r="130" spans="1:16" ht="21" customHeight="1" x14ac:dyDescent="0.2">
      <c r="A130" s="338" t="s">
        <v>235</v>
      </c>
      <c r="B130" s="343">
        <f t="shared" si="5"/>
        <v>1496</v>
      </c>
      <c r="C130" s="362">
        <v>433</v>
      </c>
      <c r="D130" s="363">
        <v>12</v>
      </c>
      <c r="E130" s="363">
        <v>43</v>
      </c>
      <c r="F130" s="363">
        <v>294</v>
      </c>
      <c r="G130" s="364">
        <v>714</v>
      </c>
      <c r="H130" s="343">
        <f t="shared" si="6"/>
        <v>718</v>
      </c>
      <c r="I130" s="350">
        <v>280</v>
      </c>
      <c r="J130" s="351">
        <v>438</v>
      </c>
      <c r="K130" s="343">
        <f t="shared" si="7"/>
        <v>336</v>
      </c>
      <c r="L130" s="350">
        <v>164</v>
      </c>
      <c r="M130" s="351">
        <v>172</v>
      </c>
      <c r="N130" s="343">
        <v>10</v>
      </c>
      <c r="O130" s="343">
        <v>59</v>
      </c>
      <c r="P130" s="344">
        <f t="shared" si="4"/>
        <v>2619</v>
      </c>
    </row>
    <row r="131" spans="1:16" ht="21" customHeight="1" x14ac:dyDescent="0.2">
      <c r="A131" s="338" t="s">
        <v>236</v>
      </c>
      <c r="B131" s="343">
        <f t="shared" si="5"/>
        <v>21</v>
      </c>
      <c r="C131" s="362">
        <v>10</v>
      </c>
      <c r="D131" s="363"/>
      <c r="E131" s="363"/>
      <c r="F131" s="363">
        <v>2</v>
      </c>
      <c r="G131" s="364">
        <v>9</v>
      </c>
      <c r="H131" s="343">
        <f t="shared" si="6"/>
        <v>4</v>
      </c>
      <c r="I131" s="350">
        <v>2</v>
      </c>
      <c r="J131" s="351">
        <v>2</v>
      </c>
      <c r="K131" s="343">
        <f t="shared" si="7"/>
        <v>3</v>
      </c>
      <c r="L131" s="350">
        <v>1</v>
      </c>
      <c r="M131" s="351">
        <v>2</v>
      </c>
      <c r="N131" s="343">
        <v>1</v>
      </c>
      <c r="O131" s="343"/>
      <c r="P131" s="344">
        <f t="shared" si="4"/>
        <v>29</v>
      </c>
    </row>
    <row r="132" spans="1:16" ht="21" customHeight="1" x14ac:dyDescent="0.2">
      <c r="A132" s="338" t="s">
        <v>237</v>
      </c>
      <c r="B132" s="343">
        <f t="shared" si="5"/>
        <v>220</v>
      </c>
      <c r="C132" s="362">
        <v>64</v>
      </c>
      <c r="D132" s="363"/>
      <c r="E132" s="363">
        <v>5</v>
      </c>
      <c r="F132" s="363">
        <v>50</v>
      </c>
      <c r="G132" s="364">
        <v>101</v>
      </c>
      <c r="H132" s="343">
        <f t="shared" si="6"/>
        <v>112</v>
      </c>
      <c r="I132" s="350">
        <v>38</v>
      </c>
      <c r="J132" s="351">
        <v>74</v>
      </c>
      <c r="K132" s="343">
        <f t="shared" si="7"/>
        <v>37</v>
      </c>
      <c r="L132" s="350">
        <v>19</v>
      </c>
      <c r="M132" s="351">
        <v>18</v>
      </c>
      <c r="N132" s="343"/>
      <c r="O132" s="343">
        <v>2</v>
      </c>
      <c r="P132" s="344">
        <f t="shared" si="4"/>
        <v>371</v>
      </c>
    </row>
    <row r="133" spans="1:16" ht="21" customHeight="1" x14ac:dyDescent="0.2">
      <c r="A133" s="338" t="s">
        <v>238</v>
      </c>
      <c r="B133" s="343">
        <f t="shared" si="5"/>
        <v>1100</v>
      </c>
      <c r="C133" s="362">
        <v>328</v>
      </c>
      <c r="D133" s="363">
        <v>17</v>
      </c>
      <c r="E133" s="363">
        <v>44</v>
      </c>
      <c r="F133" s="363">
        <v>193</v>
      </c>
      <c r="G133" s="364">
        <v>518</v>
      </c>
      <c r="H133" s="343">
        <f t="shared" si="6"/>
        <v>398</v>
      </c>
      <c r="I133" s="350">
        <v>164</v>
      </c>
      <c r="J133" s="351">
        <v>234</v>
      </c>
      <c r="K133" s="343">
        <f t="shared" si="7"/>
        <v>304</v>
      </c>
      <c r="L133" s="350">
        <v>159</v>
      </c>
      <c r="M133" s="351">
        <v>145</v>
      </c>
      <c r="N133" s="343">
        <v>22</v>
      </c>
      <c r="O133" s="343">
        <v>36</v>
      </c>
      <c r="P133" s="344">
        <f t="shared" si="4"/>
        <v>1860</v>
      </c>
    </row>
    <row r="134" spans="1:16" ht="21" customHeight="1" x14ac:dyDescent="0.2">
      <c r="A134" s="338" t="s">
        <v>239</v>
      </c>
      <c r="B134" s="343">
        <f t="shared" si="5"/>
        <v>416</v>
      </c>
      <c r="C134" s="362">
        <v>122</v>
      </c>
      <c r="D134" s="363">
        <v>2</v>
      </c>
      <c r="E134" s="363">
        <v>6</v>
      </c>
      <c r="F134" s="363">
        <v>77</v>
      </c>
      <c r="G134" s="364">
        <v>209</v>
      </c>
      <c r="H134" s="343">
        <f t="shared" si="6"/>
        <v>218</v>
      </c>
      <c r="I134" s="350">
        <v>85</v>
      </c>
      <c r="J134" s="351">
        <v>133</v>
      </c>
      <c r="K134" s="343">
        <f t="shared" si="7"/>
        <v>98</v>
      </c>
      <c r="L134" s="350">
        <v>44</v>
      </c>
      <c r="M134" s="351">
        <v>54</v>
      </c>
      <c r="N134" s="343">
        <v>1</v>
      </c>
      <c r="O134" s="343">
        <v>16</v>
      </c>
      <c r="P134" s="344">
        <f t="shared" si="4"/>
        <v>749</v>
      </c>
    </row>
    <row r="135" spans="1:16" ht="32.25" customHeight="1" x14ac:dyDescent="0.2">
      <c r="A135" s="338" t="s">
        <v>240</v>
      </c>
      <c r="B135" s="343">
        <f t="shared" si="5"/>
        <v>579</v>
      </c>
      <c r="C135" s="362">
        <v>180</v>
      </c>
      <c r="D135" s="363">
        <v>4</v>
      </c>
      <c r="E135" s="363">
        <v>16</v>
      </c>
      <c r="F135" s="363">
        <v>121</v>
      </c>
      <c r="G135" s="364">
        <v>258</v>
      </c>
      <c r="H135" s="343">
        <f t="shared" si="6"/>
        <v>195</v>
      </c>
      <c r="I135" s="350">
        <v>93</v>
      </c>
      <c r="J135" s="351">
        <v>102</v>
      </c>
      <c r="K135" s="343">
        <f t="shared" si="7"/>
        <v>106</v>
      </c>
      <c r="L135" s="350">
        <v>50</v>
      </c>
      <c r="M135" s="351">
        <v>56</v>
      </c>
      <c r="N135" s="343">
        <v>3</v>
      </c>
      <c r="O135" s="343">
        <v>14</v>
      </c>
      <c r="P135" s="344">
        <f t="shared" ref="P135:P184" si="8">B135+H135+K135+N135+O135</f>
        <v>897</v>
      </c>
    </row>
    <row r="136" spans="1:16" ht="29.25" customHeight="1" x14ac:dyDescent="0.2">
      <c r="A136" s="338" t="s">
        <v>241</v>
      </c>
      <c r="B136" s="343">
        <f t="shared" ref="B136:B185" si="9">SUM(C136:G136)</f>
        <v>260</v>
      </c>
      <c r="C136" s="362">
        <v>100</v>
      </c>
      <c r="D136" s="363">
        <v>3</v>
      </c>
      <c r="E136" s="363">
        <v>2</v>
      </c>
      <c r="F136" s="363">
        <v>31</v>
      </c>
      <c r="G136" s="364">
        <v>124</v>
      </c>
      <c r="H136" s="343">
        <f t="shared" ref="H136:H185" si="10">I136+J136</f>
        <v>144</v>
      </c>
      <c r="I136" s="350">
        <v>65</v>
      </c>
      <c r="J136" s="351">
        <v>79</v>
      </c>
      <c r="K136" s="343">
        <f t="shared" ref="K136:K185" si="11">L136+M136</f>
        <v>61</v>
      </c>
      <c r="L136" s="350">
        <v>22</v>
      </c>
      <c r="M136" s="351">
        <v>39</v>
      </c>
      <c r="N136" s="343"/>
      <c r="O136" s="343">
        <v>11</v>
      </c>
      <c r="P136" s="344">
        <f t="shared" si="8"/>
        <v>476</v>
      </c>
    </row>
    <row r="137" spans="1:16" ht="21" customHeight="1" x14ac:dyDescent="0.2">
      <c r="A137" s="338" t="s">
        <v>242</v>
      </c>
      <c r="B137" s="343">
        <f t="shared" si="9"/>
        <v>1943</v>
      </c>
      <c r="C137" s="362">
        <v>603</v>
      </c>
      <c r="D137" s="363">
        <v>28</v>
      </c>
      <c r="E137" s="363">
        <v>79</v>
      </c>
      <c r="F137" s="363">
        <v>420</v>
      </c>
      <c r="G137" s="364">
        <v>813</v>
      </c>
      <c r="H137" s="343">
        <f t="shared" si="10"/>
        <v>1149</v>
      </c>
      <c r="I137" s="350">
        <v>368</v>
      </c>
      <c r="J137" s="351">
        <v>781</v>
      </c>
      <c r="K137" s="343">
        <f t="shared" si="11"/>
        <v>484</v>
      </c>
      <c r="L137" s="350">
        <v>238</v>
      </c>
      <c r="M137" s="351">
        <v>246</v>
      </c>
      <c r="N137" s="343">
        <v>13</v>
      </c>
      <c r="O137" s="343">
        <v>18</v>
      </c>
      <c r="P137" s="344">
        <f t="shared" si="8"/>
        <v>3607</v>
      </c>
    </row>
    <row r="138" spans="1:16" ht="21" customHeight="1" x14ac:dyDescent="0.2">
      <c r="A138" s="338" t="s">
        <v>243</v>
      </c>
      <c r="B138" s="343">
        <f t="shared" si="9"/>
        <v>31</v>
      </c>
      <c r="C138" s="362">
        <v>5</v>
      </c>
      <c r="D138" s="363"/>
      <c r="E138" s="363"/>
      <c r="F138" s="363">
        <v>7</v>
      </c>
      <c r="G138" s="364">
        <v>19</v>
      </c>
      <c r="H138" s="343">
        <f t="shared" si="10"/>
        <v>9</v>
      </c>
      <c r="I138" s="350">
        <v>4</v>
      </c>
      <c r="J138" s="351">
        <v>5</v>
      </c>
      <c r="K138" s="343">
        <f t="shared" si="11"/>
        <v>3</v>
      </c>
      <c r="L138" s="350">
        <v>3</v>
      </c>
      <c r="M138" s="345"/>
      <c r="N138" s="343">
        <v>2</v>
      </c>
      <c r="O138" s="343"/>
      <c r="P138" s="344">
        <f t="shared" si="8"/>
        <v>45</v>
      </c>
    </row>
    <row r="139" spans="1:16" ht="21" customHeight="1" x14ac:dyDescent="0.2">
      <c r="A139" s="338" t="s">
        <v>244</v>
      </c>
      <c r="B139" s="343">
        <f t="shared" si="9"/>
        <v>13</v>
      </c>
      <c r="C139" s="362">
        <v>7</v>
      </c>
      <c r="D139" s="363"/>
      <c r="E139" s="363"/>
      <c r="F139" s="363">
        <v>2</v>
      </c>
      <c r="G139" s="364">
        <v>4</v>
      </c>
      <c r="H139" s="343">
        <f t="shared" si="10"/>
        <v>5</v>
      </c>
      <c r="I139" s="350">
        <v>2</v>
      </c>
      <c r="J139" s="351">
        <v>3</v>
      </c>
      <c r="K139" s="343">
        <f t="shared" si="11"/>
        <v>3</v>
      </c>
      <c r="L139" s="350">
        <v>2</v>
      </c>
      <c r="M139" s="351">
        <v>1</v>
      </c>
      <c r="N139" s="343">
        <v>1</v>
      </c>
      <c r="O139" s="343">
        <v>1</v>
      </c>
      <c r="P139" s="344">
        <f t="shared" si="8"/>
        <v>23</v>
      </c>
    </row>
    <row r="140" spans="1:16" ht="21" customHeight="1" x14ac:dyDescent="0.2">
      <c r="A140" s="338" t="s">
        <v>245</v>
      </c>
      <c r="B140" s="343">
        <f t="shared" si="9"/>
        <v>46</v>
      </c>
      <c r="C140" s="362">
        <v>11</v>
      </c>
      <c r="D140" s="363">
        <v>1</v>
      </c>
      <c r="E140" s="363">
        <v>2</v>
      </c>
      <c r="F140" s="363">
        <v>6</v>
      </c>
      <c r="G140" s="364">
        <v>26</v>
      </c>
      <c r="H140" s="343">
        <f t="shared" si="10"/>
        <v>28</v>
      </c>
      <c r="I140" s="350">
        <v>11</v>
      </c>
      <c r="J140" s="351">
        <v>17</v>
      </c>
      <c r="K140" s="343">
        <f t="shared" si="11"/>
        <v>6</v>
      </c>
      <c r="L140" s="350">
        <v>3</v>
      </c>
      <c r="M140" s="351">
        <v>3</v>
      </c>
      <c r="N140" s="343">
        <v>1</v>
      </c>
      <c r="O140" s="343">
        <v>1</v>
      </c>
      <c r="P140" s="344">
        <f t="shared" si="8"/>
        <v>82</v>
      </c>
    </row>
    <row r="141" spans="1:16" ht="21" customHeight="1" x14ac:dyDescent="0.2">
      <c r="A141" s="338" t="s">
        <v>246</v>
      </c>
      <c r="B141" s="343">
        <f t="shared" si="9"/>
        <v>4</v>
      </c>
      <c r="C141" s="362">
        <v>1</v>
      </c>
      <c r="D141" s="363"/>
      <c r="E141" s="363"/>
      <c r="F141" s="363">
        <v>1</v>
      </c>
      <c r="G141" s="364">
        <v>2</v>
      </c>
      <c r="H141" s="343">
        <f t="shared" si="10"/>
        <v>2</v>
      </c>
      <c r="I141" s="347"/>
      <c r="J141" s="351">
        <v>2</v>
      </c>
      <c r="K141" s="343">
        <f t="shared" si="11"/>
        <v>1</v>
      </c>
      <c r="L141" s="347"/>
      <c r="M141" s="351">
        <v>1</v>
      </c>
      <c r="N141" s="343"/>
      <c r="O141" s="343"/>
      <c r="P141" s="344">
        <f t="shared" si="8"/>
        <v>7</v>
      </c>
    </row>
    <row r="142" spans="1:16" ht="21" customHeight="1" x14ac:dyDescent="0.2">
      <c r="A142" s="338" t="s">
        <v>247</v>
      </c>
      <c r="B142" s="343">
        <f t="shared" si="9"/>
        <v>96</v>
      </c>
      <c r="C142" s="362">
        <v>16</v>
      </c>
      <c r="D142" s="363"/>
      <c r="E142" s="363">
        <v>10</v>
      </c>
      <c r="F142" s="363">
        <v>23</v>
      </c>
      <c r="G142" s="364">
        <v>47</v>
      </c>
      <c r="H142" s="343">
        <f t="shared" si="10"/>
        <v>22</v>
      </c>
      <c r="I142" s="350">
        <v>7</v>
      </c>
      <c r="J142" s="351">
        <v>15</v>
      </c>
      <c r="K142" s="343">
        <f t="shared" si="11"/>
        <v>16</v>
      </c>
      <c r="L142" s="350">
        <v>9</v>
      </c>
      <c r="M142" s="351">
        <v>7</v>
      </c>
      <c r="N142" s="343">
        <v>1</v>
      </c>
      <c r="O142" s="343">
        <v>1</v>
      </c>
      <c r="P142" s="344">
        <f t="shared" si="8"/>
        <v>136</v>
      </c>
    </row>
    <row r="143" spans="1:16" ht="21" customHeight="1" x14ac:dyDescent="0.2">
      <c r="A143" s="338" t="s">
        <v>248</v>
      </c>
      <c r="B143" s="343">
        <f t="shared" si="9"/>
        <v>166</v>
      </c>
      <c r="C143" s="362">
        <v>51</v>
      </c>
      <c r="D143" s="363">
        <v>2</v>
      </c>
      <c r="E143" s="363">
        <v>4</v>
      </c>
      <c r="F143" s="363">
        <v>34</v>
      </c>
      <c r="G143" s="364">
        <v>75</v>
      </c>
      <c r="H143" s="343">
        <f t="shared" si="10"/>
        <v>98</v>
      </c>
      <c r="I143" s="350">
        <v>19</v>
      </c>
      <c r="J143" s="351">
        <v>79</v>
      </c>
      <c r="K143" s="343">
        <f t="shared" si="11"/>
        <v>33</v>
      </c>
      <c r="L143" s="350">
        <v>18</v>
      </c>
      <c r="M143" s="351">
        <v>15</v>
      </c>
      <c r="N143" s="343">
        <v>4</v>
      </c>
      <c r="O143" s="343">
        <v>8</v>
      </c>
      <c r="P143" s="344">
        <f t="shared" si="8"/>
        <v>309</v>
      </c>
    </row>
    <row r="144" spans="1:16" ht="21" customHeight="1" x14ac:dyDescent="0.2">
      <c r="A144" s="338" t="s">
        <v>249</v>
      </c>
      <c r="B144" s="343">
        <f t="shared" si="9"/>
        <v>3</v>
      </c>
      <c r="C144" s="362"/>
      <c r="D144" s="363"/>
      <c r="E144" s="363"/>
      <c r="F144" s="363">
        <v>2</v>
      </c>
      <c r="G144" s="364">
        <v>1</v>
      </c>
      <c r="H144" s="343">
        <f t="shared" si="10"/>
        <v>1</v>
      </c>
      <c r="I144" s="348"/>
      <c r="J144" s="349">
        <v>1</v>
      </c>
      <c r="K144" s="343">
        <f t="shared" si="11"/>
        <v>0</v>
      </c>
      <c r="L144" s="347"/>
      <c r="M144" s="345"/>
      <c r="N144" s="343"/>
      <c r="O144" s="343"/>
      <c r="P144" s="344">
        <f t="shared" si="8"/>
        <v>4</v>
      </c>
    </row>
    <row r="145" spans="1:16" ht="21" customHeight="1" x14ac:dyDescent="0.2">
      <c r="A145" s="338" t="s">
        <v>250</v>
      </c>
      <c r="B145" s="343">
        <f t="shared" si="9"/>
        <v>197</v>
      </c>
      <c r="C145" s="362">
        <v>63</v>
      </c>
      <c r="D145" s="363">
        <v>8</v>
      </c>
      <c r="E145" s="363">
        <v>7</v>
      </c>
      <c r="F145" s="363">
        <v>46</v>
      </c>
      <c r="G145" s="364">
        <v>73</v>
      </c>
      <c r="H145" s="343">
        <f t="shared" si="10"/>
        <v>79</v>
      </c>
      <c r="I145" s="350">
        <v>24</v>
      </c>
      <c r="J145" s="351">
        <v>55</v>
      </c>
      <c r="K145" s="343">
        <f t="shared" si="11"/>
        <v>61</v>
      </c>
      <c r="L145" s="350">
        <v>26</v>
      </c>
      <c r="M145" s="351">
        <v>35</v>
      </c>
      <c r="N145" s="343">
        <v>1</v>
      </c>
      <c r="O145" s="343">
        <v>1</v>
      </c>
      <c r="P145" s="344">
        <f t="shared" si="8"/>
        <v>339</v>
      </c>
    </row>
    <row r="146" spans="1:16" ht="21" customHeight="1" x14ac:dyDescent="0.2">
      <c r="A146" s="338" t="s">
        <v>251</v>
      </c>
      <c r="B146" s="343">
        <f t="shared" si="9"/>
        <v>76</v>
      </c>
      <c r="C146" s="362">
        <v>28</v>
      </c>
      <c r="D146" s="363"/>
      <c r="E146" s="363">
        <v>3</v>
      </c>
      <c r="F146" s="363">
        <v>11</v>
      </c>
      <c r="G146" s="364">
        <v>34</v>
      </c>
      <c r="H146" s="343">
        <f t="shared" si="10"/>
        <v>36</v>
      </c>
      <c r="I146" s="350">
        <v>9</v>
      </c>
      <c r="J146" s="351">
        <v>27</v>
      </c>
      <c r="K146" s="343">
        <f t="shared" si="11"/>
        <v>29</v>
      </c>
      <c r="L146" s="350">
        <v>14</v>
      </c>
      <c r="M146" s="351">
        <v>15</v>
      </c>
      <c r="N146" s="343"/>
      <c r="O146" s="343">
        <v>1</v>
      </c>
      <c r="P146" s="344">
        <f t="shared" si="8"/>
        <v>142</v>
      </c>
    </row>
    <row r="147" spans="1:16" ht="21" customHeight="1" x14ac:dyDescent="0.2">
      <c r="A147" s="338" t="s">
        <v>252</v>
      </c>
      <c r="B147" s="343">
        <f t="shared" si="9"/>
        <v>87</v>
      </c>
      <c r="C147" s="362">
        <v>30</v>
      </c>
      <c r="D147" s="363">
        <v>2</v>
      </c>
      <c r="E147" s="363">
        <v>1</v>
      </c>
      <c r="F147" s="363">
        <v>21</v>
      </c>
      <c r="G147" s="364">
        <v>33</v>
      </c>
      <c r="H147" s="343">
        <f t="shared" si="10"/>
        <v>29</v>
      </c>
      <c r="I147" s="350">
        <v>14</v>
      </c>
      <c r="J147" s="351">
        <v>15</v>
      </c>
      <c r="K147" s="343">
        <f t="shared" si="11"/>
        <v>14</v>
      </c>
      <c r="L147" s="350">
        <v>5</v>
      </c>
      <c r="M147" s="351">
        <v>9</v>
      </c>
      <c r="N147" s="343">
        <v>1</v>
      </c>
      <c r="O147" s="343">
        <v>1</v>
      </c>
      <c r="P147" s="344">
        <f t="shared" si="8"/>
        <v>132</v>
      </c>
    </row>
    <row r="148" spans="1:16" ht="21" customHeight="1" x14ac:dyDescent="0.2">
      <c r="A148" s="338" t="s">
        <v>253</v>
      </c>
      <c r="B148" s="343">
        <f t="shared" si="9"/>
        <v>30</v>
      </c>
      <c r="C148" s="362">
        <v>11</v>
      </c>
      <c r="D148" s="363">
        <v>1</v>
      </c>
      <c r="E148" s="363">
        <v>1</v>
      </c>
      <c r="F148" s="363">
        <v>4</v>
      </c>
      <c r="G148" s="364">
        <v>13</v>
      </c>
      <c r="H148" s="343">
        <f t="shared" si="10"/>
        <v>15</v>
      </c>
      <c r="I148" s="350">
        <v>5</v>
      </c>
      <c r="J148" s="351">
        <v>10</v>
      </c>
      <c r="K148" s="343">
        <f t="shared" si="11"/>
        <v>4</v>
      </c>
      <c r="L148" s="350">
        <v>1</v>
      </c>
      <c r="M148" s="351">
        <v>3</v>
      </c>
      <c r="N148" s="343"/>
      <c r="O148" s="343"/>
      <c r="P148" s="344">
        <f t="shared" si="8"/>
        <v>49</v>
      </c>
    </row>
    <row r="149" spans="1:16" ht="21" customHeight="1" x14ac:dyDescent="0.2">
      <c r="A149" s="338" t="s">
        <v>254</v>
      </c>
      <c r="B149" s="343">
        <f t="shared" si="9"/>
        <v>3315</v>
      </c>
      <c r="C149" s="362">
        <v>1039</v>
      </c>
      <c r="D149" s="363">
        <v>38</v>
      </c>
      <c r="E149" s="363">
        <v>174</v>
      </c>
      <c r="F149" s="363">
        <v>584</v>
      </c>
      <c r="G149" s="364">
        <v>1480</v>
      </c>
      <c r="H149" s="343">
        <f t="shared" si="10"/>
        <v>1388</v>
      </c>
      <c r="I149" s="350">
        <v>606</v>
      </c>
      <c r="J149" s="351">
        <v>782</v>
      </c>
      <c r="K149" s="343">
        <f t="shared" si="11"/>
        <v>863</v>
      </c>
      <c r="L149" s="350">
        <v>428</v>
      </c>
      <c r="M149" s="351">
        <v>435</v>
      </c>
      <c r="N149" s="343">
        <v>24</v>
      </c>
      <c r="O149" s="343">
        <v>97</v>
      </c>
      <c r="P149" s="344">
        <f t="shared" si="8"/>
        <v>5687</v>
      </c>
    </row>
    <row r="150" spans="1:16" ht="21" customHeight="1" x14ac:dyDescent="0.2">
      <c r="A150" s="338" t="s">
        <v>255</v>
      </c>
      <c r="B150" s="343">
        <f t="shared" si="9"/>
        <v>188</v>
      </c>
      <c r="C150" s="362">
        <v>55</v>
      </c>
      <c r="D150" s="363">
        <v>2</v>
      </c>
      <c r="E150" s="363">
        <v>21</v>
      </c>
      <c r="F150" s="363">
        <v>34</v>
      </c>
      <c r="G150" s="364">
        <v>76</v>
      </c>
      <c r="H150" s="343">
        <f t="shared" si="10"/>
        <v>79</v>
      </c>
      <c r="I150" s="350">
        <v>32</v>
      </c>
      <c r="J150" s="351">
        <v>47</v>
      </c>
      <c r="K150" s="343">
        <f t="shared" si="11"/>
        <v>45</v>
      </c>
      <c r="L150" s="350">
        <v>18</v>
      </c>
      <c r="M150" s="351">
        <v>27</v>
      </c>
      <c r="N150" s="343">
        <v>3</v>
      </c>
      <c r="O150" s="343">
        <v>6</v>
      </c>
      <c r="P150" s="344">
        <f t="shared" si="8"/>
        <v>321</v>
      </c>
    </row>
    <row r="151" spans="1:16" ht="21" customHeight="1" x14ac:dyDescent="0.2">
      <c r="A151" s="338" t="s">
        <v>256</v>
      </c>
      <c r="B151" s="343">
        <f t="shared" si="9"/>
        <v>83</v>
      </c>
      <c r="C151" s="362">
        <v>20</v>
      </c>
      <c r="D151" s="363"/>
      <c r="E151" s="363">
        <v>3</v>
      </c>
      <c r="F151" s="363">
        <v>18</v>
      </c>
      <c r="G151" s="364">
        <v>42</v>
      </c>
      <c r="H151" s="343">
        <f t="shared" si="10"/>
        <v>41</v>
      </c>
      <c r="I151" s="350">
        <v>15</v>
      </c>
      <c r="J151" s="351">
        <v>26</v>
      </c>
      <c r="K151" s="343">
        <f t="shared" si="11"/>
        <v>21</v>
      </c>
      <c r="L151" s="350">
        <v>11</v>
      </c>
      <c r="M151" s="351">
        <v>10</v>
      </c>
      <c r="N151" s="343"/>
      <c r="O151" s="343">
        <v>2</v>
      </c>
      <c r="P151" s="344">
        <f t="shared" si="8"/>
        <v>147</v>
      </c>
    </row>
    <row r="152" spans="1:16" ht="21" customHeight="1" x14ac:dyDescent="0.2">
      <c r="A152" s="338" t="s">
        <v>257</v>
      </c>
      <c r="B152" s="343">
        <f t="shared" si="9"/>
        <v>116</v>
      </c>
      <c r="C152" s="362">
        <v>32</v>
      </c>
      <c r="D152" s="363">
        <v>1</v>
      </c>
      <c r="E152" s="363">
        <v>3</v>
      </c>
      <c r="F152" s="363">
        <v>28</v>
      </c>
      <c r="G152" s="364">
        <v>52</v>
      </c>
      <c r="H152" s="343">
        <f t="shared" si="10"/>
        <v>40</v>
      </c>
      <c r="I152" s="350">
        <v>11</v>
      </c>
      <c r="J152" s="351">
        <v>29</v>
      </c>
      <c r="K152" s="343">
        <f t="shared" si="11"/>
        <v>28</v>
      </c>
      <c r="L152" s="350">
        <v>9</v>
      </c>
      <c r="M152" s="351">
        <v>19</v>
      </c>
      <c r="N152" s="343">
        <v>1</v>
      </c>
      <c r="O152" s="343">
        <v>2</v>
      </c>
      <c r="P152" s="344">
        <f t="shared" si="8"/>
        <v>187</v>
      </c>
    </row>
    <row r="153" spans="1:16" ht="21" customHeight="1" x14ac:dyDescent="0.2">
      <c r="A153" s="338" t="s">
        <v>258</v>
      </c>
      <c r="B153" s="343">
        <f t="shared" si="9"/>
        <v>417</v>
      </c>
      <c r="C153" s="362">
        <v>127</v>
      </c>
      <c r="D153" s="363">
        <v>7</v>
      </c>
      <c r="E153" s="363">
        <v>8</v>
      </c>
      <c r="F153" s="363">
        <v>94</v>
      </c>
      <c r="G153" s="364">
        <v>181</v>
      </c>
      <c r="H153" s="343">
        <f t="shared" si="10"/>
        <v>201</v>
      </c>
      <c r="I153" s="350">
        <v>85</v>
      </c>
      <c r="J153" s="351">
        <v>116</v>
      </c>
      <c r="K153" s="343">
        <f t="shared" si="11"/>
        <v>65</v>
      </c>
      <c r="L153" s="350">
        <v>29</v>
      </c>
      <c r="M153" s="351">
        <v>36</v>
      </c>
      <c r="N153" s="343">
        <v>2</v>
      </c>
      <c r="O153" s="343">
        <v>15</v>
      </c>
      <c r="P153" s="344">
        <f t="shared" si="8"/>
        <v>700</v>
      </c>
    </row>
    <row r="154" spans="1:16" ht="21" customHeight="1" x14ac:dyDescent="0.2">
      <c r="A154" s="338" t="s">
        <v>259</v>
      </c>
      <c r="B154" s="343">
        <f t="shared" si="9"/>
        <v>19</v>
      </c>
      <c r="C154" s="362">
        <v>3</v>
      </c>
      <c r="D154" s="363">
        <v>1</v>
      </c>
      <c r="E154" s="363"/>
      <c r="F154" s="363">
        <v>5</v>
      </c>
      <c r="G154" s="364">
        <v>10</v>
      </c>
      <c r="H154" s="343">
        <f t="shared" si="10"/>
        <v>13</v>
      </c>
      <c r="I154" s="366">
        <v>7</v>
      </c>
      <c r="J154" s="351">
        <v>6</v>
      </c>
      <c r="K154" s="343">
        <f t="shared" si="11"/>
        <v>2</v>
      </c>
      <c r="L154" s="347">
        <v>1</v>
      </c>
      <c r="M154" s="351">
        <v>1</v>
      </c>
      <c r="N154" s="343"/>
      <c r="O154" s="343"/>
      <c r="P154" s="344">
        <f t="shared" si="8"/>
        <v>34</v>
      </c>
    </row>
    <row r="155" spans="1:16" ht="21" customHeight="1" x14ac:dyDescent="0.2">
      <c r="A155" s="338" t="s">
        <v>260</v>
      </c>
      <c r="B155" s="343">
        <f t="shared" si="9"/>
        <v>160</v>
      </c>
      <c r="C155" s="362">
        <v>45</v>
      </c>
      <c r="D155" s="363">
        <v>2</v>
      </c>
      <c r="E155" s="363">
        <v>12</v>
      </c>
      <c r="F155" s="363">
        <v>34</v>
      </c>
      <c r="G155" s="364">
        <v>67</v>
      </c>
      <c r="H155" s="343">
        <f t="shared" si="10"/>
        <v>91</v>
      </c>
      <c r="I155" s="350">
        <v>57</v>
      </c>
      <c r="J155" s="351">
        <v>34</v>
      </c>
      <c r="K155" s="343">
        <f t="shared" si="11"/>
        <v>35</v>
      </c>
      <c r="L155" s="350">
        <v>15</v>
      </c>
      <c r="M155" s="351">
        <v>20</v>
      </c>
      <c r="N155" s="343">
        <v>7</v>
      </c>
      <c r="O155" s="343">
        <v>8</v>
      </c>
      <c r="P155" s="344">
        <f t="shared" si="8"/>
        <v>301</v>
      </c>
    </row>
    <row r="156" spans="1:16" ht="21" customHeight="1" x14ac:dyDescent="0.2">
      <c r="A156" s="338" t="s">
        <v>261</v>
      </c>
      <c r="B156" s="343">
        <f t="shared" si="9"/>
        <v>927</v>
      </c>
      <c r="C156" s="362">
        <v>285</v>
      </c>
      <c r="D156" s="363">
        <v>13</v>
      </c>
      <c r="E156" s="363">
        <v>53</v>
      </c>
      <c r="F156" s="363">
        <v>220</v>
      </c>
      <c r="G156" s="364">
        <v>356</v>
      </c>
      <c r="H156" s="343">
        <f t="shared" si="10"/>
        <v>460</v>
      </c>
      <c r="I156" s="350">
        <v>114</v>
      </c>
      <c r="J156" s="351">
        <v>346</v>
      </c>
      <c r="K156" s="343">
        <f t="shared" si="11"/>
        <v>225</v>
      </c>
      <c r="L156" s="350">
        <v>108</v>
      </c>
      <c r="M156" s="351">
        <v>117</v>
      </c>
      <c r="N156" s="343">
        <v>3</v>
      </c>
      <c r="O156" s="343">
        <v>8</v>
      </c>
      <c r="P156" s="344">
        <f t="shared" si="8"/>
        <v>1623</v>
      </c>
    </row>
    <row r="157" spans="1:16" ht="21" customHeight="1" x14ac:dyDescent="0.2">
      <c r="A157" s="338" t="s">
        <v>262</v>
      </c>
      <c r="B157" s="343">
        <f t="shared" si="9"/>
        <v>62</v>
      </c>
      <c r="C157" s="362">
        <v>13</v>
      </c>
      <c r="D157" s="363"/>
      <c r="E157" s="363">
        <v>2</v>
      </c>
      <c r="F157" s="363">
        <v>13</v>
      </c>
      <c r="G157" s="364">
        <v>34</v>
      </c>
      <c r="H157" s="343">
        <f t="shared" si="10"/>
        <v>16</v>
      </c>
      <c r="I157" s="350">
        <v>7</v>
      </c>
      <c r="J157" s="351">
        <v>9</v>
      </c>
      <c r="K157" s="343">
        <f t="shared" si="11"/>
        <v>17</v>
      </c>
      <c r="L157" s="350">
        <v>5</v>
      </c>
      <c r="M157" s="351">
        <v>12</v>
      </c>
      <c r="N157" s="343"/>
      <c r="O157" s="343">
        <v>2</v>
      </c>
      <c r="P157" s="344">
        <f t="shared" si="8"/>
        <v>97</v>
      </c>
    </row>
    <row r="158" spans="1:16" ht="21" customHeight="1" x14ac:dyDescent="0.2">
      <c r="A158" s="338" t="s">
        <v>263</v>
      </c>
      <c r="B158" s="343">
        <f t="shared" si="9"/>
        <v>43</v>
      </c>
      <c r="C158" s="362">
        <v>14</v>
      </c>
      <c r="D158" s="363">
        <v>1</v>
      </c>
      <c r="E158" s="363">
        <v>3</v>
      </c>
      <c r="F158" s="363">
        <v>11</v>
      </c>
      <c r="G158" s="364">
        <v>14</v>
      </c>
      <c r="H158" s="343">
        <f t="shared" si="10"/>
        <v>12</v>
      </c>
      <c r="I158" s="350">
        <v>6</v>
      </c>
      <c r="J158" s="351">
        <v>6</v>
      </c>
      <c r="K158" s="343">
        <f t="shared" si="11"/>
        <v>2</v>
      </c>
      <c r="L158" s="347">
        <v>1</v>
      </c>
      <c r="M158" s="351">
        <v>1</v>
      </c>
      <c r="N158" s="343">
        <v>1</v>
      </c>
      <c r="O158" s="343"/>
      <c r="P158" s="344">
        <f t="shared" si="8"/>
        <v>58</v>
      </c>
    </row>
    <row r="159" spans="1:16" ht="21" customHeight="1" x14ac:dyDescent="0.2">
      <c r="A159" s="338" t="s">
        <v>264</v>
      </c>
      <c r="B159" s="343">
        <f t="shared" si="9"/>
        <v>31</v>
      </c>
      <c r="C159" s="362">
        <v>6</v>
      </c>
      <c r="D159" s="363"/>
      <c r="E159" s="363"/>
      <c r="F159" s="363">
        <v>8</v>
      </c>
      <c r="G159" s="364">
        <v>17</v>
      </c>
      <c r="H159" s="343">
        <f t="shared" si="10"/>
        <v>10</v>
      </c>
      <c r="I159" s="350">
        <v>3</v>
      </c>
      <c r="J159" s="351">
        <v>7</v>
      </c>
      <c r="K159" s="343">
        <f t="shared" si="11"/>
        <v>3</v>
      </c>
      <c r="L159" s="347"/>
      <c r="M159" s="351">
        <v>3</v>
      </c>
      <c r="N159" s="343"/>
      <c r="O159" s="343"/>
      <c r="P159" s="344">
        <f t="shared" si="8"/>
        <v>44</v>
      </c>
    </row>
    <row r="160" spans="1:16" ht="21" customHeight="1" x14ac:dyDescent="0.2">
      <c r="A160" s="338" t="s">
        <v>265</v>
      </c>
      <c r="B160" s="343">
        <f t="shared" si="9"/>
        <v>25</v>
      </c>
      <c r="C160" s="362">
        <v>12</v>
      </c>
      <c r="D160" s="363">
        <v>1</v>
      </c>
      <c r="E160" s="363"/>
      <c r="F160" s="363">
        <v>2</v>
      </c>
      <c r="G160" s="364">
        <v>10</v>
      </c>
      <c r="H160" s="343">
        <f t="shared" si="10"/>
        <v>6</v>
      </c>
      <c r="I160" s="350">
        <v>1</v>
      </c>
      <c r="J160" s="351">
        <v>5</v>
      </c>
      <c r="K160" s="343">
        <f t="shared" si="11"/>
        <v>7</v>
      </c>
      <c r="L160" s="350">
        <v>3</v>
      </c>
      <c r="M160" s="351">
        <v>4</v>
      </c>
      <c r="N160" s="343"/>
      <c r="O160" s="343"/>
      <c r="P160" s="344">
        <f t="shared" si="8"/>
        <v>38</v>
      </c>
    </row>
    <row r="161" spans="1:16" ht="21" customHeight="1" x14ac:dyDescent="0.2">
      <c r="A161" s="338" t="s">
        <v>266</v>
      </c>
      <c r="B161" s="343">
        <f t="shared" si="9"/>
        <v>27</v>
      </c>
      <c r="C161" s="362">
        <v>6</v>
      </c>
      <c r="D161" s="363">
        <v>1</v>
      </c>
      <c r="E161" s="363">
        <v>1</v>
      </c>
      <c r="F161" s="363">
        <v>2</v>
      </c>
      <c r="G161" s="364">
        <v>17</v>
      </c>
      <c r="H161" s="343">
        <f t="shared" si="10"/>
        <v>10</v>
      </c>
      <c r="I161" s="350">
        <v>5</v>
      </c>
      <c r="J161" s="351">
        <v>5</v>
      </c>
      <c r="K161" s="343">
        <f t="shared" si="11"/>
        <v>4</v>
      </c>
      <c r="L161" s="347">
        <v>2</v>
      </c>
      <c r="M161" s="351">
        <v>2</v>
      </c>
      <c r="N161" s="343">
        <v>1</v>
      </c>
      <c r="O161" s="343"/>
      <c r="P161" s="344">
        <f t="shared" si="8"/>
        <v>42</v>
      </c>
    </row>
    <row r="162" spans="1:16" ht="21" customHeight="1" x14ac:dyDescent="0.2">
      <c r="A162" s="338" t="s">
        <v>267</v>
      </c>
      <c r="B162" s="343">
        <f t="shared" si="9"/>
        <v>298</v>
      </c>
      <c r="C162" s="362">
        <v>84</v>
      </c>
      <c r="D162" s="363">
        <v>2</v>
      </c>
      <c r="E162" s="363">
        <v>13</v>
      </c>
      <c r="F162" s="363">
        <v>62</v>
      </c>
      <c r="G162" s="364">
        <v>137</v>
      </c>
      <c r="H162" s="343">
        <f t="shared" si="10"/>
        <v>90</v>
      </c>
      <c r="I162" s="350">
        <v>33</v>
      </c>
      <c r="J162" s="351">
        <v>57</v>
      </c>
      <c r="K162" s="343">
        <f t="shared" si="11"/>
        <v>58</v>
      </c>
      <c r="L162" s="350">
        <v>27</v>
      </c>
      <c r="M162" s="351">
        <v>31</v>
      </c>
      <c r="N162" s="343">
        <v>1</v>
      </c>
      <c r="O162" s="343">
        <v>8</v>
      </c>
      <c r="P162" s="344">
        <f t="shared" si="8"/>
        <v>455</v>
      </c>
    </row>
    <row r="163" spans="1:16" ht="21" customHeight="1" x14ac:dyDescent="0.2">
      <c r="A163" s="338" t="s">
        <v>268</v>
      </c>
      <c r="B163" s="343">
        <f t="shared" si="9"/>
        <v>1539</v>
      </c>
      <c r="C163" s="362">
        <v>503</v>
      </c>
      <c r="D163" s="363">
        <v>10</v>
      </c>
      <c r="E163" s="363">
        <v>128</v>
      </c>
      <c r="F163" s="363">
        <v>281</v>
      </c>
      <c r="G163" s="364">
        <v>617</v>
      </c>
      <c r="H163" s="343">
        <f t="shared" si="10"/>
        <v>817</v>
      </c>
      <c r="I163" s="350">
        <v>286</v>
      </c>
      <c r="J163" s="351">
        <v>531</v>
      </c>
      <c r="K163" s="343">
        <f t="shared" si="11"/>
        <v>361</v>
      </c>
      <c r="L163" s="350">
        <v>182</v>
      </c>
      <c r="M163" s="351">
        <v>179</v>
      </c>
      <c r="N163" s="343">
        <v>6</v>
      </c>
      <c r="O163" s="343">
        <v>41</v>
      </c>
      <c r="P163" s="344">
        <f t="shared" si="8"/>
        <v>2764</v>
      </c>
    </row>
    <row r="164" spans="1:16" ht="21" customHeight="1" x14ac:dyDescent="0.2">
      <c r="A164" s="338" t="s">
        <v>269</v>
      </c>
      <c r="B164" s="343">
        <f t="shared" si="9"/>
        <v>72</v>
      </c>
      <c r="C164" s="362">
        <v>30</v>
      </c>
      <c r="D164" s="363"/>
      <c r="E164" s="363">
        <v>5</v>
      </c>
      <c r="F164" s="363">
        <v>13</v>
      </c>
      <c r="G164" s="364">
        <v>24</v>
      </c>
      <c r="H164" s="343">
        <f t="shared" si="10"/>
        <v>33</v>
      </c>
      <c r="I164" s="350">
        <v>8</v>
      </c>
      <c r="J164" s="351">
        <v>25</v>
      </c>
      <c r="K164" s="343">
        <f t="shared" si="11"/>
        <v>19</v>
      </c>
      <c r="L164" s="350">
        <v>7</v>
      </c>
      <c r="M164" s="351">
        <v>12</v>
      </c>
      <c r="N164" s="343"/>
      <c r="O164" s="343">
        <v>1</v>
      </c>
      <c r="P164" s="344">
        <f t="shared" si="8"/>
        <v>125</v>
      </c>
    </row>
    <row r="165" spans="1:16" ht="21" customHeight="1" x14ac:dyDescent="0.2">
      <c r="A165" s="338" t="s">
        <v>270</v>
      </c>
      <c r="B165" s="343">
        <f t="shared" si="9"/>
        <v>14</v>
      </c>
      <c r="C165" s="362">
        <v>3</v>
      </c>
      <c r="D165" s="363"/>
      <c r="E165" s="363">
        <v>1</v>
      </c>
      <c r="F165" s="363">
        <v>4</v>
      </c>
      <c r="G165" s="364">
        <v>6</v>
      </c>
      <c r="H165" s="343">
        <f t="shared" si="10"/>
        <v>5</v>
      </c>
      <c r="I165" s="350">
        <v>3</v>
      </c>
      <c r="J165" s="351">
        <v>2</v>
      </c>
      <c r="K165" s="343">
        <f t="shared" si="11"/>
        <v>3</v>
      </c>
      <c r="L165" s="347">
        <v>1</v>
      </c>
      <c r="M165" s="351">
        <v>2</v>
      </c>
      <c r="N165" s="343"/>
      <c r="O165" s="343"/>
      <c r="P165" s="344">
        <f t="shared" si="8"/>
        <v>22</v>
      </c>
    </row>
    <row r="166" spans="1:16" ht="21" customHeight="1" x14ac:dyDescent="0.2">
      <c r="A166" s="338" t="s">
        <v>271</v>
      </c>
      <c r="B166" s="343">
        <f t="shared" si="9"/>
        <v>107</v>
      </c>
      <c r="C166" s="362">
        <v>37</v>
      </c>
      <c r="D166" s="363">
        <v>1</v>
      </c>
      <c r="E166" s="363">
        <v>3</v>
      </c>
      <c r="F166" s="363">
        <v>20</v>
      </c>
      <c r="G166" s="364">
        <v>46</v>
      </c>
      <c r="H166" s="343">
        <f t="shared" si="10"/>
        <v>52</v>
      </c>
      <c r="I166" s="350">
        <v>14</v>
      </c>
      <c r="J166" s="351">
        <v>38</v>
      </c>
      <c r="K166" s="343">
        <f t="shared" si="11"/>
        <v>24</v>
      </c>
      <c r="L166" s="350">
        <v>9</v>
      </c>
      <c r="M166" s="351">
        <v>15</v>
      </c>
      <c r="N166" s="343"/>
      <c r="O166" s="343"/>
      <c r="P166" s="344">
        <f t="shared" si="8"/>
        <v>183</v>
      </c>
    </row>
    <row r="167" spans="1:16" ht="21" customHeight="1" x14ac:dyDescent="0.2">
      <c r="A167" s="338" t="s">
        <v>272</v>
      </c>
      <c r="B167" s="343">
        <f t="shared" si="9"/>
        <v>55</v>
      </c>
      <c r="C167" s="362">
        <v>13</v>
      </c>
      <c r="D167" s="363"/>
      <c r="E167" s="363">
        <v>3</v>
      </c>
      <c r="F167" s="363">
        <v>8</v>
      </c>
      <c r="G167" s="364">
        <v>31</v>
      </c>
      <c r="H167" s="343">
        <f t="shared" si="10"/>
        <v>31</v>
      </c>
      <c r="I167" s="350">
        <v>16</v>
      </c>
      <c r="J167" s="351">
        <v>15</v>
      </c>
      <c r="K167" s="343">
        <f t="shared" si="11"/>
        <v>13</v>
      </c>
      <c r="L167" s="350">
        <v>5</v>
      </c>
      <c r="M167" s="351">
        <v>8</v>
      </c>
      <c r="N167" s="343"/>
      <c r="O167" s="343">
        <v>2</v>
      </c>
      <c r="P167" s="344">
        <f t="shared" si="8"/>
        <v>101</v>
      </c>
    </row>
    <row r="168" spans="1:16" ht="21" customHeight="1" x14ac:dyDescent="0.2">
      <c r="A168" s="338" t="s">
        <v>273</v>
      </c>
      <c r="B168" s="343">
        <f t="shared" si="9"/>
        <v>11</v>
      </c>
      <c r="C168" s="362">
        <v>4</v>
      </c>
      <c r="D168" s="363"/>
      <c r="E168" s="363"/>
      <c r="F168" s="363">
        <v>2</v>
      </c>
      <c r="G168" s="364">
        <v>5</v>
      </c>
      <c r="H168" s="343">
        <f t="shared" si="10"/>
        <v>5</v>
      </c>
      <c r="I168" s="350">
        <v>2</v>
      </c>
      <c r="J168" s="351">
        <v>3</v>
      </c>
      <c r="K168" s="343">
        <f t="shared" si="11"/>
        <v>4</v>
      </c>
      <c r="L168" s="350">
        <v>2</v>
      </c>
      <c r="M168" s="351">
        <v>2</v>
      </c>
      <c r="N168" s="343"/>
      <c r="O168" s="343"/>
      <c r="P168" s="344">
        <f t="shared" si="8"/>
        <v>20</v>
      </c>
    </row>
    <row r="169" spans="1:16" ht="21" customHeight="1" x14ac:dyDescent="0.2">
      <c r="A169" s="338" t="s">
        <v>274</v>
      </c>
      <c r="B169" s="343">
        <f t="shared" si="9"/>
        <v>227</v>
      </c>
      <c r="C169" s="362">
        <v>69</v>
      </c>
      <c r="D169" s="363">
        <v>2</v>
      </c>
      <c r="E169" s="363">
        <v>18</v>
      </c>
      <c r="F169" s="363">
        <v>41</v>
      </c>
      <c r="G169" s="364">
        <v>97</v>
      </c>
      <c r="H169" s="343">
        <f t="shared" si="10"/>
        <v>97</v>
      </c>
      <c r="I169" s="350">
        <v>37</v>
      </c>
      <c r="J169" s="351">
        <v>60</v>
      </c>
      <c r="K169" s="343">
        <f t="shared" si="11"/>
        <v>51</v>
      </c>
      <c r="L169" s="350">
        <v>26</v>
      </c>
      <c r="M169" s="351">
        <v>25</v>
      </c>
      <c r="N169" s="343">
        <v>4</v>
      </c>
      <c r="O169" s="343">
        <v>18</v>
      </c>
      <c r="P169" s="344">
        <f t="shared" si="8"/>
        <v>397</v>
      </c>
    </row>
    <row r="170" spans="1:16" ht="21" customHeight="1" x14ac:dyDescent="0.2">
      <c r="A170" s="338" t="s">
        <v>275</v>
      </c>
      <c r="B170" s="343">
        <f t="shared" si="9"/>
        <v>29</v>
      </c>
      <c r="C170" s="362">
        <v>6</v>
      </c>
      <c r="D170" s="363">
        <v>1</v>
      </c>
      <c r="E170" s="363">
        <v>1</v>
      </c>
      <c r="F170" s="363">
        <v>7</v>
      </c>
      <c r="G170" s="364">
        <v>14</v>
      </c>
      <c r="H170" s="343">
        <f t="shared" si="10"/>
        <v>20</v>
      </c>
      <c r="I170" s="350">
        <v>6</v>
      </c>
      <c r="J170" s="351">
        <v>14</v>
      </c>
      <c r="K170" s="343">
        <f t="shared" si="11"/>
        <v>6</v>
      </c>
      <c r="L170" s="350">
        <v>2</v>
      </c>
      <c r="M170" s="351">
        <v>4</v>
      </c>
      <c r="N170" s="343"/>
      <c r="O170" s="343"/>
      <c r="P170" s="344">
        <f t="shared" si="8"/>
        <v>55</v>
      </c>
    </row>
    <row r="171" spans="1:16" ht="21" customHeight="1" x14ac:dyDescent="0.2">
      <c r="A171" s="338" t="s">
        <v>276</v>
      </c>
      <c r="B171" s="343">
        <f t="shared" si="9"/>
        <v>30</v>
      </c>
      <c r="C171" s="362">
        <v>9</v>
      </c>
      <c r="D171" s="363"/>
      <c r="E171" s="363">
        <v>3</v>
      </c>
      <c r="F171" s="363">
        <v>7</v>
      </c>
      <c r="G171" s="364">
        <v>11</v>
      </c>
      <c r="H171" s="343">
        <f t="shared" si="10"/>
        <v>13</v>
      </c>
      <c r="I171" s="350">
        <v>4</v>
      </c>
      <c r="J171" s="351">
        <v>9</v>
      </c>
      <c r="K171" s="343">
        <f t="shared" si="11"/>
        <v>3</v>
      </c>
      <c r="L171" s="350">
        <v>2</v>
      </c>
      <c r="M171" s="351">
        <v>1</v>
      </c>
      <c r="N171" s="343"/>
      <c r="O171" s="343"/>
      <c r="P171" s="344">
        <f t="shared" si="8"/>
        <v>46</v>
      </c>
    </row>
    <row r="172" spans="1:16" ht="21" customHeight="1" x14ac:dyDescent="0.2">
      <c r="A172" s="338" t="s">
        <v>277</v>
      </c>
      <c r="B172" s="343">
        <f t="shared" si="9"/>
        <v>184</v>
      </c>
      <c r="C172" s="362">
        <v>43</v>
      </c>
      <c r="D172" s="363">
        <v>2</v>
      </c>
      <c r="E172" s="363">
        <v>3</v>
      </c>
      <c r="F172" s="363">
        <v>37</v>
      </c>
      <c r="G172" s="364">
        <v>99</v>
      </c>
      <c r="H172" s="343">
        <f t="shared" si="10"/>
        <v>94</v>
      </c>
      <c r="I172" s="350">
        <v>43</v>
      </c>
      <c r="J172" s="351">
        <v>51</v>
      </c>
      <c r="K172" s="343">
        <f t="shared" si="11"/>
        <v>43</v>
      </c>
      <c r="L172" s="350">
        <v>17</v>
      </c>
      <c r="M172" s="351">
        <v>26</v>
      </c>
      <c r="N172" s="343">
        <v>1</v>
      </c>
      <c r="O172" s="343">
        <v>9</v>
      </c>
      <c r="P172" s="344">
        <f t="shared" si="8"/>
        <v>331</v>
      </c>
    </row>
    <row r="173" spans="1:16" ht="21" customHeight="1" x14ac:dyDescent="0.2">
      <c r="A173" s="338" t="s">
        <v>278</v>
      </c>
      <c r="B173" s="343">
        <f t="shared" si="9"/>
        <v>123</v>
      </c>
      <c r="C173" s="362">
        <v>32</v>
      </c>
      <c r="D173" s="363">
        <v>1</v>
      </c>
      <c r="E173" s="363">
        <v>7</v>
      </c>
      <c r="F173" s="363">
        <v>26</v>
      </c>
      <c r="G173" s="364">
        <v>57</v>
      </c>
      <c r="H173" s="343">
        <f t="shared" si="10"/>
        <v>46</v>
      </c>
      <c r="I173" s="350">
        <v>25</v>
      </c>
      <c r="J173" s="351">
        <v>21</v>
      </c>
      <c r="K173" s="343">
        <f t="shared" si="11"/>
        <v>10</v>
      </c>
      <c r="L173" s="350">
        <v>3</v>
      </c>
      <c r="M173" s="351">
        <v>7</v>
      </c>
      <c r="N173" s="343"/>
      <c r="O173" s="343">
        <v>3</v>
      </c>
      <c r="P173" s="344">
        <f t="shared" si="8"/>
        <v>182</v>
      </c>
    </row>
    <row r="174" spans="1:16" ht="21" customHeight="1" x14ac:dyDescent="0.2">
      <c r="A174" s="338" t="s">
        <v>279</v>
      </c>
      <c r="B174" s="343">
        <f t="shared" si="9"/>
        <v>179</v>
      </c>
      <c r="C174" s="362">
        <v>57</v>
      </c>
      <c r="D174" s="363">
        <v>3</v>
      </c>
      <c r="E174" s="363">
        <v>8</v>
      </c>
      <c r="F174" s="363">
        <v>30</v>
      </c>
      <c r="G174" s="364">
        <v>81</v>
      </c>
      <c r="H174" s="343">
        <f t="shared" si="10"/>
        <v>90</v>
      </c>
      <c r="I174" s="350">
        <v>37</v>
      </c>
      <c r="J174" s="351">
        <v>53</v>
      </c>
      <c r="K174" s="343">
        <f t="shared" si="11"/>
        <v>32</v>
      </c>
      <c r="L174" s="350">
        <v>17</v>
      </c>
      <c r="M174" s="351">
        <v>15</v>
      </c>
      <c r="N174" s="343">
        <v>5</v>
      </c>
      <c r="O174" s="343">
        <v>2</v>
      </c>
      <c r="P174" s="344">
        <f t="shared" si="8"/>
        <v>308</v>
      </c>
    </row>
    <row r="175" spans="1:16" ht="21" customHeight="1" x14ac:dyDescent="0.2">
      <c r="A175" s="338" t="s">
        <v>280</v>
      </c>
      <c r="B175" s="343">
        <f t="shared" si="9"/>
        <v>19</v>
      </c>
      <c r="C175" s="362">
        <v>7</v>
      </c>
      <c r="D175" s="363"/>
      <c r="E175" s="363"/>
      <c r="F175" s="363">
        <v>3</v>
      </c>
      <c r="G175" s="364">
        <v>9</v>
      </c>
      <c r="H175" s="343">
        <f t="shared" si="10"/>
        <v>10</v>
      </c>
      <c r="I175" s="350">
        <v>5</v>
      </c>
      <c r="J175" s="351">
        <v>5</v>
      </c>
      <c r="K175" s="343">
        <f t="shared" si="11"/>
        <v>6</v>
      </c>
      <c r="L175" s="350">
        <v>4</v>
      </c>
      <c r="M175" s="351">
        <v>2</v>
      </c>
      <c r="N175" s="343"/>
      <c r="O175" s="343"/>
      <c r="P175" s="344">
        <f t="shared" si="8"/>
        <v>35</v>
      </c>
    </row>
    <row r="176" spans="1:16" ht="21" customHeight="1" x14ac:dyDescent="0.2">
      <c r="A176" s="338" t="s">
        <v>281</v>
      </c>
      <c r="B176" s="343">
        <f t="shared" si="9"/>
        <v>51</v>
      </c>
      <c r="C176" s="362">
        <v>15</v>
      </c>
      <c r="D176" s="363">
        <v>1</v>
      </c>
      <c r="E176" s="363">
        <v>2</v>
      </c>
      <c r="F176" s="363">
        <v>14</v>
      </c>
      <c r="G176" s="364">
        <v>19</v>
      </c>
      <c r="H176" s="343">
        <f t="shared" si="10"/>
        <v>33</v>
      </c>
      <c r="I176" s="350">
        <v>14</v>
      </c>
      <c r="J176" s="351">
        <v>19</v>
      </c>
      <c r="K176" s="343">
        <f t="shared" si="11"/>
        <v>15</v>
      </c>
      <c r="L176" s="350">
        <v>5</v>
      </c>
      <c r="M176" s="351">
        <v>10</v>
      </c>
      <c r="N176" s="343"/>
      <c r="O176" s="343">
        <v>1</v>
      </c>
      <c r="P176" s="344">
        <f t="shared" si="8"/>
        <v>100</v>
      </c>
    </row>
    <row r="177" spans="1:18" ht="21" customHeight="1" x14ac:dyDescent="0.2">
      <c r="A177" s="338" t="s">
        <v>282</v>
      </c>
      <c r="B177" s="343">
        <f t="shared" si="9"/>
        <v>22</v>
      </c>
      <c r="C177" s="362">
        <v>3</v>
      </c>
      <c r="D177" s="363"/>
      <c r="E177" s="363"/>
      <c r="F177" s="363">
        <v>9</v>
      </c>
      <c r="G177" s="364">
        <v>10</v>
      </c>
      <c r="H177" s="343">
        <f t="shared" si="10"/>
        <v>17</v>
      </c>
      <c r="I177" s="350">
        <v>2</v>
      </c>
      <c r="J177" s="351">
        <v>15</v>
      </c>
      <c r="K177" s="343">
        <f t="shared" si="11"/>
        <v>8</v>
      </c>
      <c r="L177" s="350">
        <v>5</v>
      </c>
      <c r="M177" s="351">
        <v>3</v>
      </c>
      <c r="N177" s="343"/>
      <c r="O177" s="343">
        <v>1</v>
      </c>
      <c r="P177" s="344">
        <f t="shared" si="8"/>
        <v>48</v>
      </c>
    </row>
    <row r="178" spans="1:18" ht="21" customHeight="1" x14ac:dyDescent="0.2">
      <c r="A178" s="338" t="s">
        <v>283</v>
      </c>
      <c r="B178" s="343">
        <f t="shared" si="9"/>
        <v>353</v>
      </c>
      <c r="C178" s="362">
        <v>108</v>
      </c>
      <c r="D178" s="363">
        <v>3</v>
      </c>
      <c r="E178" s="363">
        <v>12</v>
      </c>
      <c r="F178" s="363">
        <v>76</v>
      </c>
      <c r="G178" s="364">
        <v>154</v>
      </c>
      <c r="H178" s="343">
        <f t="shared" si="10"/>
        <v>120</v>
      </c>
      <c r="I178" s="350">
        <v>47</v>
      </c>
      <c r="J178" s="351">
        <v>73</v>
      </c>
      <c r="K178" s="343">
        <f t="shared" si="11"/>
        <v>68</v>
      </c>
      <c r="L178" s="350">
        <v>31</v>
      </c>
      <c r="M178" s="351">
        <v>37</v>
      </c>
      <c r="N178" s="343">
        <v>2</v>
      </c>
      <c r="O178" s="343">
        <v>13</v>
      </c>
      <c r="P178" s="344">
        <f t="shared" si="8"/>
        <v>556</v>
      </c>
    </row>
    <row r="179" spans="1:18" ht="21" customHeight="1" x14ac:dyDescent="0.2">
      <c r="A179" s="338" t="s">
        <v>284</v>
      </c>
      <c r="B179" s="343">
        <f t="shared" si="9"/>
        <v>46</v>
      </c>
      <c r="C179" s="362">
        <v>15</v>
      </c>
      <c r="D179" s="363">
        <v>1</v>
      </c>
      <c r="E179" s="363"/>
      <c r="F179" s="363">
        <v>7</v>
      </c>
      <c r="G179" s="364">
        <v>23</v>
      </c>
      <c r="H179" s="343">
        <f t="shared" si="10"/>
        <v>28</v>
      </c>
      <c r="I179" s="350">
        <v>4</v>
      </c>
      <c r="J179" s="351">
        <v>24</v>
      </c>
      <c r="K179" s="343">
        <f t="shared" si="11"/>
        <v>7</v>
      </c>
      <c r="L179" s="350">
        <v>2</v>
      </c>
      <c r="M179" s="351">
        <v>5</v>
      </c>
      <c r="N179" s="343">
        <v>1</v>
      </c>
      <c r="O179" s="343">
        <v>1</v>
      </c>
      <c r="P179" s="344">
        <f t="shared" si="8"/>
        <v>83</v>
      </c>
    </row>
    <row r="180" spans="1:18" ht="21" customHeight="1" x14ac:dyDescent="0.2">
      <c r="A180" s="338" t="s">
        <v>285</v>
      </c>
      <c r="B180" s="343">
        <f t="shared" si="9"/>
        <v>245</v>
      </c>
      <c r="C180" s="362">
        <v>65</v>
      </c>
      <c r="D180" s="363">
        <v>3</v>
      </c>
      <c r="E180" s="363">
        <v>4</v>
      </c>
      <c r="F180" s="363">
        <v>56</v>
      </c>
      <c r="G180" s="364">
        <v>117</v>
      </c>
      <c r="H180" s="343">
        <f t="shared" si="10"/>
        <v>107</v>
      </c>
      <c r="I180" s="350">
        <v>46</v>
      </c>
      <c r="J180" s="351">
        <v>61</v>
      </c>
      <c r="K180" s="343">
        <f t="shared" si="11"/>
        <v>58</v>
      </c>
      <c r="L180" s="350">
        <v>27</v>
      </c>
      <c r="M180" s="351">
        <v>31</v>
      </c>
      <c r="N180" s="343">
        <v>1</v>
      </c>
      <c r="O180" s="343">
        <v>9</v>
      </c>
      <c r="P180" s="344">
        <f t="shared" si="8"/>
        <v>420</v>
      </c>
    </row>
    <row r="181" spans="1:18" ht="21" customHeight="1" x14ac:dyDescent="0.2">
      <c r="A181" s="338" t="s">
        <v>286</v>
      </c>
      <c r="B181" s="343">
        <f t="shared" si="9"/>
        <v>45</v>
      </c>
      <c r="C181" s="362">
        <v>10</v>
      </c>
      <c r="D181" s="363">
        <v>1</v>
      </c>
      <c r="E181" s="363">
        <v>2</v>
      </c>
      <c r="F181" s="363">
        <v>10</v>
      </c>
      <c r="G181" s="364">
        <v>22</v>
      </c>
      <c r="H181" s="343">
        <f t="shared" si="10"/>
        <v>14</v>
      </c>
      <c r="I181" s="350">
        <v>3</v>
      </c>
      <c r="J181" s="351">
        <v>11</v>
      </c>
      <c r="K181" s="343">
        <f t="shared" si="11"/>
        <v>6</v>
      </c>
      <c r="L181" s="350">
        <v>2</v>
      </c>
      <c r="M181" s="351">
        <v>4</v>
      </c>
      <c r="N181" s="343">
        <v>1</v>
      </c>
      <c r="O181" s="343">
        <v>2</v>
      </c>
      <c r="P181" s="344">
        <f t="shared" si="8"/>
        <v>68</v>
      </c>
    </row>
    <row r="182" spans="1:18" ht="21" customHeight="1" x14ac:dyDescent="0.2">
      <c r="A182" s="338" t="s">
        <v>287</v>
      </c>
      <c r="B182" s="343">
        <f t="shared" si="9"/>
        <v>237</v>
      </c>
      <c r="C182" s="362">
        <v>75</v>
      </c>
      <c r="D182" s="363"/>
      <c r="E182" s="363">
        <v>7</v>
      </c>
      <c r="F182" s="363">
        <v>40</v>
      </c>
      <c r="G182" s="364">
        <v>115</v>
      </c>
      <c r="H182" s="343">
        <f t="shared" si="10"/>
        <v>88</v>
      </c>
      <c r="I182" s="350">
        <v>36</v>
      </c>
      <c r="J182" s="351">
        <v>52</v>
      </c>
      <c r="K182" s="343">
        <f t="shared" si="11"/>
        <v>52</v>
      </c>
      <c r="L182" s="350">
        <v>19</v>
      </c>
      <c r="M182" s="351">
        <v>33</v>
      </c>
      <c r="N182" s="343">
        <v>3</v>
      </c>
      <c r="O182" s="343">
        <v>2</v>
      </c>
      <c r="P182" s="344">
        <f t="shared" si="8"/>
        <v>382</v>
      </c>
    </row>
    <row r="183" spans="1:18" ht="21" customHeight="1" x14ac:dyDescent="0.2">
      <c r="A183" s="338" t="s">
        <v>288</v>
      </c>
      <c r="B183" s="343">
        <f t="shared" si="9"/>
        <v>813</v>
      </c>
      <c r="C183" s="362">
        <v>252</v>
      </c>
      <c r="D183" s="363">
        <v>7</v>
      </c>
      <c r="E183" s="363">
        <v>64</v>
      </c>
      <c r="F183" s="363">
        <v>159</v>
      </c>
      <c r="G183" s="364">
        <v>331</v>
      </c>
      <c r="H183" s="343">
        <f t="shared" si="10"/>
        <v>169</v>
      </c>
      <c r="I183" s="350">
        <v>65</v>
      </c>
      <c r="J183" s="351">
        <v>104</v>
      </c>
      <c r="K183" s="343">
        <f t="shared" si="11"/>
        <v>163</v>
      </c>
      <c r="L183" s="350">
        <v>87</v>
      </c>
      <c r="M183" s="351">
        <v>76</v>
      </c>
      <c r="N183" s="343">
        <v>4</v>
      </c>
      <c r="O183" s="343">
        <v>26</v>
      </c>
      <c r="P183" s="344">
        <f t="shared" si="8"/>
        <v>1175</v>
      </c>
    </row>
    <row r="184" spans="1:18" ht="21" customHeight="1" x14ac:dyDescent="0.2">
      <c r="A184" s="338" t="s">
        <v>289</v>
      </c>
      <c r="B184" s="343">
        <f t="shared" si="9"/>
        <v>6</v>
      </c>
      <c r="C184" s="362">
        <v>2</v>
      </c>
      <c r="D184" s="363"/>
      <c r="E184" s="363">
        <v>1</v>
      </c>
      <c r="F184" s="363"/>
      <c r="G184" s="364">
        <v>3</v>
      </c>
      <c r="H184" s="343">
        <f t="shared" si="10"/>
        <v>3</v>
      </c>
      <c r="I184" s="350">
        <v>1</v>
      </c>
      <c r="J184" s="351">
        <v>2</v>
      </c>
      <c r="K184" s="343">
        <f t="shared" si="11"/>
        <v>3</v>
      </c>
      <c r="L184" s="350">
        <v>2</v>
      </c>
      <c r="M184" s="351">
        <v>1</v>
      </c>
      <c r="N184" s="343"/>
      <c r="O184" s="343"/>
      <c r="P184" s="344">
        <f t="shared" si="8"/>
        <v>12</v>
      </c>
    </row>
    <row r="185" spans="1:18" ht="21" customHeight="1" thickBot="1" x14ac:dyDescent="0.25">
      <c r="A185" s="338" t="s">
        <v>290</v>
      </c>
      <c r="B185" s="352">
        <f t="shared" si="9"/>
        <v>53</v>
      </c>
      <c r="C185" s="362">
        <v>20</v>
      </c>
      <c r="D185" s="363"/>
      <c r="E185" s="363"/>
      <c r="F185" s="363">
        <v>5</v>
      </c>
      <c r="G185" s="364">
        <v>28</v>
      </c>
      <c r="H185" s="352">
        <f t="shared" si="10"/>
        <v>25</v>
      </c>
      <c r="I185" s="367">
        <v>11</v>
      </c>
      <c r="J185" s="368">
        <v>14</v>
      </c>
      <c r="K185" s="352">
        <f t="shared" si="11"/>
        <v>10</v>
      </c>
      <c r="L185" s="367">
        <v>5</v>
      </c>
      <c r="M185" s="368">
        <v>5</v>
      </c>
      <c r="N185" s="352"/>
      <c r="O185" s="352">
        <v>1</v>
      </c>
      <c r="P185" s="353">
        <f>B185+H185+K185+N185+O185</f>
        <v>89</v>
      </c>
    </row>
    <row r="186" spans="1:18" ht="13.5" thickBot="1" x14ac:dyDescent="0.25">
      <c r="B186" s="354">
        <f>SUM(B7:B185)</f>
        <v>195980</v>
      </c>
      <c r="C186" s="355">
        <f t="shared" ref="C186:H186" si="12">SUM(C7:C185)</f>
        <v>61330</v>
      </c>
      <c r="D186" s="356">
        <f t="shared" si="12"/>
        <v>2155</v>
      </c>
      <c r="E186" s="356">
        <f t="shared" si="12"/>
        <v>12983</v>
      </c>
      <c r="F186" s="356">
        <f t="shared" si="12"/>
        <v>37751</v>
      </c>
      <c r="G186" s="357">
        <f t="shared" si="12"/>
        <v>81761</v>
      </c>
      <c r="H186" s="354">
        <f t="shared" si="12"/>
        <v>81974</v>
      </c>
      <c r="I186" s="355">
        <f>SUM(I7:I185)</f>
        <v>30219</v>
      </c>
      <c r="J186" s="357">
        <f>SUM(J7:J185)</f>
        <v>51755</v>
      </c>
      <c r="K186" s="354">
        <f t="shared" ref="K186" si="13">SUM(K7:K185)</f>
        <v>50715</v>
      </c>
      <c r="L186" s="355">
        <f>SUM(L7:L185)</f>
        <v>22922</v>
      </c>
      <c r="M186" s="357">
        <f>SUM(M7:M185)</f>
        <v>27793</v>
      </c>
      <c r="N186" s="354">
        <f t="shared" ref="N186:P186" si="14">SUM(N7:N185)</f>
        <v>1445</v>
      </c>
      <c r="O186" s="354">
        <f t="shared" si="14"/>
        <v>5706</v>
      </c>
      <c r="P186" s="354">
        <f t="shared" si="14"/>
        <v>335820</v>
      </c>
    </row>
    <row r="187" spans="1:18" s="205" customFormat="1" x14ac:dyDescent="0.2">
      <c r="A187" s="71"/>
      <c r="B187" s="206"/>
      <c r="C187" s="206"/>
      <c r="D187" s="206"/>
      <c r="E187" s="206"/>
      <c r="F187" s="206"/>
      <c r="G187" s="206"/>
      <c r="H187" s="206"/>
      <c r="J187" s="73"/>
      <c r="K187" s="206"/>
      <c r="L187" s="73"/>
      <c r="N187" s="206"/>
    </row>
    <row r="188" spans="1:18" ht="38.25" customHeight="1" x14ac:dyDescent="0.2">
      <c r="A188" s="41"/>
      <c r="B188" s="551" t="s">
        <v>292</v>
      </c>
      <c r="C188" s="551"/>
      <c r="D188" s="551"/>
      <c r="E188" s="551"/>
      <c r="F188" s="551"/>
      <c r="G188" s="551"/>
      <c r="H188" s="551"/>
      <c r="I188" s="551"/>
      <c r="J188" s="551"/>
      <c r="K188" s="551"/>
      <c r="L188" s="551"/>
      <c r="M188" s="551"/>
      <c r="N188" s="551"/>
      <c r="O188" s="551"/>
      <c r="P188" s="551"/>
      <c r="Q188" s="265"/>
      <c r="R188" s="265"/>
    </row>
    <row r="189" spans="1:18" ht="12.75" customHeight="1" x14ac:dyDescent="0.2">
      <c r="A189" s="41"/>
      <c r="B189" s="551" t="s">
        <v>331</v>
      </c>
      <c r="C189" s="551"/>
      <c r="D189" s="551"/>
      <c r="E189" s="551"/>
      <c r="F189" s="551"/>
      <c r="G189" s="551"/>
      <c r="H189" s="551"/>
      <c r="I189" s="551"/>
      <c r="J189" s="551"/>
      <c r="K189" s="551"/>
      <c r="L189" s="551"/>
      <c r="M189" s="551"/>
      <c r="N189" s="551"/>
      <c r="O189" s="551"/>
      <c r="P189" s="551"/>
      <c r="Q189" s="265"/>
      <c r="R189" s="265"/>
    </row>
    <row r="190" spans="1:18" x14ac:dyDescent="0.2">
      <c r="N190" s="74"/>
    </row>
    <row r="191" spans="1:18" x14ac:dyDescent="0.2">
      <c r="N191" s="72" t="s">
        <v>51</v>
      </c>
    </row>
    <row r="195" spans="1:14" s="205" customFormat="1" x14ac:dyDescent="0.2">
      <c r="A195" s="71"/>
      <c r="B195" s="206"/>
      <c r="C195" s="206"/>
      <c r="D195" s="206"/>
      <c r="E195" s="206"/>
      <c r="F195" s="206"/>
      <c r="G195" s="206"/>
      <c r="H195" s="206"/>
      <c r="J195" s="73"/>
      <c r="K195" s="206"/>
      <c r="L195" s="73"/>
      <c r="N195" s="206"/>
    </row>
    <row r="196" spans="1:14" x14ac:dyDescent="0.2">
      <c r="A196" s="41"/>
      <c r="B196" s="73"/>
      <c r="C196" s="73"/>
      <c r="D196" s="73"/>
      <c r="E196" s="73"/>
      <c r="F196" s="73"/>
      <c r="G196" s="73"/>
      <c r="I196" s="73"/>
      <c r="J196" s="41"/>
      <c r="L196" s="41"/>
      <c r="N196" s="41"/>
    </row>
    <row r="197" spans="1:14" x14ac:dyDescent="0.2">
      <c r="A197" s="41"/>
      <c r="B197" s="73"/>
      <c r="C197" s="73"/>
      <c r="D197" s="73"/>
      <c r="E197" s="73"/>
      <c r="F197" s="73"/>
      <c r="G197" s="73"/>
      <c r="I197" s="73"/>
      <c r="J197" s="41"/>
      <c r="L197" s="41"/>
      <c r="N197" s="41"/>
    </row>
    <row r="198" spans="1:14" x14ac:dyDescent="0.2">
      <c r="A198" s="41"/>
      <c r="B198" s="73"/>
      <c r="C198" s="73"/>
      <c r="D198" s="73"/>
      <c r="E198" s="73"/>
      <c r="F198" s="73"/>
      <c r="G198" s="73"/>
      <c r="I198" s="73"/>
      <c r="J198" s="41"/>
      <c r="L198" s="41"/>
      <c r="N198" s="41"/>
    </row>
    <row r="199" spans="1:14" x14ac:dyDescent="0.2">
      <c r="A199" s="41"/>
      <c r="B199" s="73"/>
      <c r="C199" s="73"/>
      <c r="D199" s="73"/>
      <c r="E199" s="73"/>
      <c r="F199" s="73"/>
      <c r="G199" s="73"/>
      <c r="I199" s="73"/>
      <c r="J199" s="41"/>
      <c r="L199" s="41"/>
      <c r="N199" s="41"/>
    </row>
    <row r="200" spans="1:14" x14ac:dyDescent="0.2">
      <c r="A200" s="41"/>
      <c r="B200" s="73"/>
      <c r="C200" s="73"/>
      <c r="D200" s="73"/>
      <c r="E200" s="73"/>
      <c r="F200" s="73"/>
      <c r="G200" s="73"/>
      <c r="I200" s="73"/>
      <c r="J200" s="41"/>
      <c r="L200" s="41"/>
      <c r="N200" s="41"/>
    </row>
    <row r="201" spans="1:14" x14ac:dyDescent="0.2">
      <c r="A201" s="41"/>
      <c r="B201" s="73"/>
      <c r="C201" s="73"/>
      <c r="D201" s="73"/>
      <c r="E201" s="73"/>
      <c r="F201" s="73"/>
      <c r="G201" s="73"/>
      <c r="I201" s="73"/>
      <c r="J201" s="41"/>
      <c r="L201" s="41"/>
      <c r="N201" s="41"/>
    </row>
    <row r="202" spans="1:14" x14ac:dyDescent="0.2">
      <c r="A202" s="41"/>
      <c r="B202" s="73"/>
      <c r="C202" s="73"/>
      <c r="D202" s="73"/>
      <c r="E202" s="73"/>
      <c r="F202" s="73"/>
      <c r="G202" s="73"/>
      <c r="I202" s="73"/>
      <c r="J202" s="41"/>
      <c r="L202" s="41"/>
      <c r="N202" s="41"/>
    </row>
    <row r="203" spans="1:14" x14ac:dyDescent="0.2">
      <c r="A203" s="41"/>
      <c r="B203" s="73"/>
      <c r="C203" s="73"/>
      <c r="D203" s="73"/>
      <c r="E203" s="73"/>
      <c r="F203" s="73"/>
      <c r="G203" s="73"/>
      <c r="I203" s="73"/>
      <c r="J203" s="41"/>
      <c r="L203" s="41"/>
      <c r="N203" s="41"/>
    </row>
    <row r="204" spans="1:14" x14ac:dyDescent="0.2">
      <c r="A204" s="41"/>
      <c r="B204" s="73"/>
      <c r="C204" s="73"/>
      <c r="D204" s="73"/>
      <c r="E204" s="73"/>
      <c r="F204" s="73"/>
      <c r="G204" s="73"/>
      <c r="I204" s="73"/>
      <c r="J204" s="41"/>
      <c r="L204" s="41"/>
      <c r="N204" s="41"/>
    </row>
    <row r="205" spans="1:14" x14ac:dyDescent="0.2">
      <c r="A205" s="41"/>
      <c r="B205" s="73"/>
      <c r="C205" s="73"/>
      <c r="D205" s="73"/>
      <c r="E205" s="73"/>
      <c r="F205" s="73"/>
      <c r="G205" s="73"/>
      <c r="I205" s="73"/>
      <c r="J205" s="41"/>
      <c r="L205" s="41"/>
      <c r="N205" s="41"/>
    </row>
    <row r="206" spans="1:14" x14ac:dyDescent="0.2">
      <c r="A206" s="41"/>
      <c r="B206" s="73"/>
      <c r="C206" s="73"/>
      <c r="D206" s="73"/>
      <c r="E206" s="73"/>
      <c r="F206" s="73"/>
      <c r="G206" s="73"/>
      <c r="I206" s="73"/>
      <c r="J206" s="41"/>
      <c r="L206" s="41"/>
      <c r="N206" s="41"/>
    </row>
    <row r="207" spans="1:14" x14ac:dyDescent="0.2">
      <c r="A207" s="41"/>
      <c r="B207" s="73"/>
      <c r="C207" s="73"/>
      <c r="D207" s="73"/>
      <c r="E207" s="73"/>
      <c r="F207" s="73"/>
      <c r="G207" s="73"/>
      <c r="I207" s="73"/>
      <c r="J207" s="41"/>
      <c r="L207" s="41"/>
      <c r="N207" s="41"/>
    </row>
    <row r="208" spans="1:14" x14ac:dyDescent="0.2">
      <c r="A208" s="41"/>
      <c r="B208" s="73"/>
      <c r="C208" s="73"/>
      <c r="D208" s="73"/>
      <c r="E208" s="73"/>
      <c r="F208" s="73"/>
      <c r="G208" s="73"/>
      <c r="I208" s="73"/>
      <c r="J208" s="41"/>
      <c r="L208" s="41"/>
      <c r="N208" s="41"/>
    </row>
    <row r="209" spans="1:14" x14ac:dyDescent="0.2">
      <c r="A209" s="41"/>
      <c r="B209" s="73"/>
      <c r="C209" s="73"/>
      <c r="D209" s="73"/>
      <c r="E209" s="73"/>
      <c r="F209" s="73"/>
      <c r="G209" s="73"/>
      <c r="I209" s="73"/>
      <c r="J209" s="41"/>
      <c r="L209" s="41"/>
      <c r="N209" s="41"/>
    </row>
    <row r="210" spans="1:14" x14ac:dyDescent="0.2">
      <c r="A210" s="41"/>
      <c r="B210" s="73"/>
      <c r="C210" s="73"/>
      <c r="D210" s="73"/>
      <c r="E210" s="73"/>
      <c r="F210" s="73"/>
      <c r="G210" s="73"/>
      <c r="I210" s="73"/>
      <c r="J210" s="41"/>
      <c r="L210" s="41"/>
      <c r="N210" s="41"/>
    </row>
    <row r="211" spans="1:14" x14ac:dyDescent="0.2">
      <c r="A211" s="41"/>
      <c r="B211" s="73"/>
      <c r="C211" s="73"/>
      <c r="D211" s="73"/>
      <c r="E211" s="73"/>
      <c r="F211" s="73"/>
      <c r="G211" s="73"/>
      <c r="I211" s="73"/>
      <c r="J211" s="41"/>
      <c r="L211" s="41"/>
      <c r="N211" s="41"/>
    </row>
    <row r="212" spans="1:14" x14ac:dyDescent="0.2">
      <c r="A212" s="41"/>
      <c r="B212" s="73"/>
      <c r="C212" s="73"/>
      <c r="D212" s="73"/>
      <c r="E212" s="73"/>
      <c r="F212" s="73"/>
      <c r="G212" s="73"/>
      <c r="I212" s="73"/>
      <c r="J212" s="41"/>
      <c r="L212" s="41"/>
      <c r="N212" s="41"/>
    </row>
    <row r="213" spans="1:14" x14ac:dyDescent="0.2">
      <c r="A213" s="41"/>
      <c r="B213" s="73"/>
      <c r="C213" s="73"/>
      <c r="D213" s="73"/>
      <c r="E213" s="73"/>
      <c r="F213" s="73"/>
      <c r="G213" s="73"/>
      <c r="I213" s="73"/>
      <c r="J213" s="41"/>
      <c r="L213" s="41"/>
      <c r="N213" s="41"/>
    </row>
    <row r="214" spans="1:14" x14ac:dyDescent="0.2">
      <c r="A214" s="41"/>
      <c r="B214" s="73"/>
      <c r="C214" s="73"/>
      <c r="D214" s="73"/>
      <c r="E214" s="73"/>
      <c r="F214" s="73"/>
      <c r="G214" s="73"/>
      <c r="I214" s="73"/>
      <c r="J214" s="41"/>
      <c r="L214" s="41"/>
      <c r="N214" s="41"/>
    </row>
    <row r="215" spans="1:14" x14ac:dyDescent="0.2">
      <c r="A215" s="41"/>
      <c r="B215" s="73"/>
      <c r="C215" s="73"/>
      <c r="D215" s="73"/>
      <c r="E215" s="73"/>
      <c r="F215" s="73"/>
      <c r="G215" s="73"/>
      <c r="I215" s="73"/>
      <c r="J215" s="41"/>
      <c r="L215" s="41"/>
      <c r="N215" s="41"/>
    </row>
    <row r="216" spans="1:14" x14ac:dyDescent="0.2">
      <c r="A216" s="41"/>
      <c r="B216" s="73"/>
      <c r="C216" s="73"/>
      <c r="D216" s="73"/>
      <c r="E216" s="73"/>
      <c r="F216" s="73"/>
      <c r="G216" s="73"/>
      <c r="I216" s="73"/>
      <c r="J216" s="41"/>
      <c r="L216" s="41"/>
      <c r="N216" s="41"/>
    </row>
    <row r="217" spans="1:14" x14ac:dyDescent="0.2">
      <c r="A217" s="41"/>
      <c r="B217" s="73"/>
      <c r="C217" s="73"/>
      <c r="D217" s="73"/>
      <c r="E217" s="73"/>
      <c r="F217" s="73"/>
      <c r="G217" s="73"/>
      <c r="I217" s="73"/>
      <c r="J217" s="41"/>
      <c r="L217" s="41"/>
      <c r="N217" s="41"/>
    </row>
    <row r="218" spans="1:14" x14ac:dyDescent="0.2">
      <c r="A218" s="41"/>
      <c r="B218" s="73"/>
      <c r="C218" s="73"/>
      <c r="D218" s="73"/>
      <c r="E218" s="73"/>
      <c r="F218" s="73"/>
      <c r="G218" s="73"/>
      <c r="I218" s="73"/>
      <c r="J218" s="41"/>
      <c r="L218" s="41"/>
      <c r="N218" s="41"/>
    </row>
    <row r="219" spans="1:14" x14ac:dyDescent="0.2">
      <c r="A219" s="41"/>
      <c r="B219" s="73"/>
      <c r="C219" s="73"/>
      <c r="D219" s="73"/>
      <c r="E219" s="73"/>
      <c r="F219" s="73"/>
      <c r="G219" s="73"/>
      <c r="I219" s="73"/>
      <c r="J219" s="41"/>
      <c r="L219" s="41"/>
      <c r="N219" s="41"/>
    </row>
    <row r="220" spans="1:14" x14ac:dyDescent="0.2">
      <c r="A220" s="41"/>
      <c r="B220" s="73"/>
      <c r="C220" s="73"/>
      <c r="D220" s="73"/>
      <c r="E220" s="73"/>
      <c r="F220" s="73"/>
      <c r="G220" s="73"/>
      <c r="I220" s="73"/>
      <c r="J220" s="41"/>
      <c r="L220" s="41"/>
      <c r="N220" s="41"/>
    </row>
    <row r="221" spans="1:14" x14ac:dyDescent="0.2">
      <c r="A221" s="41"/>
      <c r="B221" s="73"/>
      <c r="C221" s="73"/>
      <c r="D221" s="73"/>
      <c r="E221" s="73"/>
      <c r="F221" s="73"/>
      <c r="G221" s="73"/>
      <c r="I221" s="73"/>
      <c r="J221" s="41"/>
      <c r="L221" s="41"/>
      <c r="N221" s="41"/>
    </row>
    <row r="222" spans="1:14" x14ac:dyDescent="0.2">
      <c r="A222" s="41"/>
      <c r="B222" s="73"/>
      <c r="C222" s="73"/>
      <c r="D222" s="73"/>
      <c r="E222" s="73"/>
      <c r="F222" s="73"/>
      <c r="G222" s="73"/>
      <c r="I222" s="73"/>
      <c r="J222" s="41"/>
      <c r="L222" s="41"/>
      <c r="N222" s="41"/>
    </row>
    <row r="223" spans="1:14" x14ac:dyDescent="0.2">
      <c r="A223" s="41"/>
      <c r="B223" s="73"/>
      <c r="C223" s="73"/>
      <c r="D223" s="73"/>
      <c r="E223" s="73"/>
      <c r="F223" s="73"/>
      <c r="G223" s="73"/>
      <c r="I223" s="73"/>
      <c r="J223" s="41"/>
      <c r="L223" s="41"/>
      <c r="N223" s="41"/>
    </row>
    <row r="224" spans="1:14" x14ac:dyDescent="0.2">
      <c r="A224" s="41"/>
      <c r="B224" s="73"/>
      <c r="C224" s="73"/>
      <c r="D224" s="73"/>
      <c r="E224" s="73"/>
      <c r="F224" s="73"/>
      <c r="G224" s="73"/>
      <c r="I224" s="73"/>
      <c r="J224" s="41"/>
      <c r="L224" s="41"/>
      <c r="N224" s="41"/>
    </row>
    <row r="225" spans="1:14" x14ac:dyDescent="0.2">
      <c r="A225" s="41"/>
      <c r="B225" s="73"/>
      <c r="C225" s="73"/>
      <c r="D225" s="73"/>
      <c r="E225" s="73"/>
      <c r="F225" s="73"/>
      <c r="G225" s="73"/>
      <c r="I225" s="73"/>
      <c r="J225" s="41"/>
      <c r="L225" s="41"/>
      <c r="N225" s="41"/>
    </row>
    <row r="226" spans="1:14" x14ac:dyDescent="0.2">
      <c r="A226" s="41"/>
      <c r="B226" s="73"/>
      <c r="C226" s="73"/>
      <c r="D226" s="73"/>
      <c r="E226" s="73"/>
      <c r="F226" s="73"/>
      <c r="G226" s="73"/>
      <c r="I226" s="73"/>
      <c r="J226" s="41"/>
      <c r="L226" s="41"/>
      <c r="N226" s="41"/>
    </row>
    <row r="227" spans="1:14" x14ac:dyDescent="0.2">
      <c r="A227" s="41"/>
      <c r="B227" s="73"/>
      <c r="C227" s="73"/>
      <c r="D227" s="73"/>
      <c r="E227" s="73"/>
      <c r="F227" s="73"/>
      <c r="G227" s="73"/>
      <c r="I227" s="73"/>
      <c r="J227" s="41"/>
      <c r="L227" s="41"/>
      <c r="N227" s="41"/>
    </row>
    <row r="228" spans="1:14" x14ac:dyDescent="0.2">
      <c r="A228" s="41"/>
      <c r="B228" s="73"/>
      <c r="C228" s="73"/>
      <c r="D228" s="73"/>
      <c r="E228" s="73"/>
      <c r="F228" s="73"/>
      <c r="G228" s="73"/>
      <c r="I228" s="73"/>
      <c r="J228" s="41"/>
      <c r="L228" s="41"/>
      <c r="N228" s="41"/>
    </row>
    <row r="229" spans="1:14" x14ac:dyDescent="0.2">
      <c r="A229" s="41"/>
      <c r="B229" s="73"/>
      <c r="C229" s="73"/>
      <c r="D229" s="73"/>
      <c r="E229" s="73"/>
      <c r="F229" s="73"/>
      <c r="G229" s="73"/>
      <c r="I229" s="73"/>
      <c r="J229" s="41"/>
      <c r="L229" s="41"/>
      <c r="N229" s="41"/>
    </row>
    <row r="230" spans="1:14" x14ac:dyDescent="0.2">
      <c r="A230" s="41"/>
      <c r="B230" s="73"/>
      <c r="C230" s="73"/>
      <c r="D230" s="73"/>
      <c r="E230" s="73"/>
      <c r="F230" s="73"/>
      <c r="G230" s="73"/>
      <c r="I230" s="73"/>
      <c r="J230" s="41"/>
      <c r="L230" s="41"/>
      <c r="N230" s="41"/>
    </row>
    <row r="231" spans="1:14" x14ac:dyDescent="0.2">
      <c r="A231" s="41"/>
      <c r="B231" s="73"/>
      <c r="C231" s="73"/>
      <c r="D231" s="73"/>
      <c r="E231" s="73"/>
      <c r="F231" s="73"/>
      <c r="G231" s="73"/>
      <c r="I231" s="73"/>
      <c r="J231" s="41"/>
      <c r="L231" s="41"/>
      <c r="N231" s="41"/>
    </row>
    <row r="232" spans="1:14" x14ac:dyDescent="0.2">
      <c r="A232" s="41"/>
      <c r="B232" s="73"/>
      <c r="C232" s="73"/>
      <c r="D232" s="73"/>
      <c r="E232" s="73"/>
      <c r="F232" s="73"/>
      <c r="G232" s="73"/>
      <c r="I232" s="73"/>
      <c r="J232" s="41"/>
      <c r="L232" s="41"/>
      <c r="N232" s="41"/>
    </row>
    <row r="233" spans="1:14" x14ac:dyDescent="0.2">
      <c r="A233" s="41"/>
      <c r="B233" s="73"/>
      <c r="C233" s="73"/>
      <c r="D233" s="73"/>
      <c r="E233" s="73"/>
      <c r="F233" s="73"/>
      <c r="G233" s="73"/>
      <c r="I233" s="73"/>
      <c r="J233" s="41"/>
      <c r="L233" s="41"/>
      <c r="N233" s="41"/>
    </row>
    <row r="234" spans="1:14" x14ac:dyDescent="0.2">
      <c r="A234" s="41"/>
      <c r="B234" s="73"/>
      <c r="C234" s="73"/>
      <c r="D234" s="73"/>
      <c r="E234" s="73"/>
      <c r="F234" s="73"/>
      <c r="G234" s="73"/>
      <c r="I234" s="73"/>
      <c r="J234" s="41"/>
      <c r="L234" s="41"/>
      <c r="N234" s="41"/>
    </row>
    <row r="235" spans="1:14" x14ac:dyDescent="0.2">
      <c r="A235" s="41"/>
      <c r="B235" s="73"/>
      <c r="C235" s="73"/>
      <c r="D235" s="73"/>
      <c r="E235" s="73"/>
      <c r="F235" s="73"/>
      <c r="G235" s="73"/>
      <c r="I235" s="73"/>
      <c r="J235" s="41"/>
      <c r="L235" s="41"/>
      <c r="N235" s="41"/>
    </row>
    <row r="236" spans="1:14" x14ac:dyDescent="0.2">
      <c r="A236" s="41"/>
      <c r="B236" s="73"/>
      <c r="C236" s="73"/>
      <c r="D236" s="73"/>
      <c r="E236" s="73"/>
      <c r="F236" s="73"/>
      <c r="G236" s="73"/>
      <c r="I236" s="73"/>
      <c r="J236" s="41"/>
      <c r="L236" s="41"/>
      <c r="N236" s="41"/>
    </row>
    <row r="237" spans="1:14" x14ac:dyDescent="0.2">
      <c r="A237" s="41"/>
      <c r="B237" s="73"/>
      <c r="C237" s="73"/>
      <c r="D237" s="73"/>
      <c r="E237" s="73"/>
      <c r="F237" s="73"/>
      <c r="G237" s="73"/>
      <c r="I237" s="73"/>
      <c r="J237" s="41"/>
      <c r="L237" s="41"/>
      <c r="N237" s="41"/>
    </row>
    <row r="238" spans="1:14" x14ac:dyDescent="0.2">
      <c r="A238" s="41"/>
      <c r="B238" s="73"/>
      <c r="C238" s="73"/>
      <c r="D238" s="73"/>
      <c r="E238" s="73"/>
      <c r="F238" s="73"/>
      <c r="G238" s="73"/>
      <c r="I238" s="73"/>
      <c r="J238" s="41"/>
      <c r="L238" s="41"/>
      <c r="N238" s="41"/>
    </row>
    <row r="239" spans="1:14" x14ac:dyDescent="0.2">
      <c r="A239" s="41"/>
      <c r="B239" s="73"/>
      <c r="C239" s="73"/>
      <c r="D239" s="73"/>
      <c r="E239" s="73"/>
      <c r="F239" s="73"/>
      <c r="G239" s="73"/>
      <c r="I239" s="73"/>
      <c r="J239" s="41"/>
      <c r="L239" s="41"/>
      <c r="N239" s="41"/>
    </row>
    <row r="240" spans="1:14" x14ac:dyDescent="0.2">
      <c r="A240" s="41"/>
      <c r="B240" s="73"/>
      <c r="C240" s="73"/>
      <c r="D240" s="73"/>
      <c r="E240" s="73"/>
      <c r="F240" s="73"/>
      <c r="G240" s="73"/>
      <c r="I240" s="73"/>
      <c r="J240" s="41"/>
      <c r="L240" s="41"/>
      <c r="N240" s="41"/>
    </row>
    <row r="241" spans="1:14" x14ac:dyDescent="0.2">
      <c r="A241" s="41"/>
      <c r="B241" s="73"/>
      <c r="C241" s="73"/>
      <c r="D241" s="73"/>
      <c r="E241" s="73"/>
      <c r="F241" s="73"/>
      <c r="G241" s="73"/>
      <c r="I241" s="73"/>
      <c r="J241" s="41"/>
      <c r="L241" s="41"/>
      <c r="N241" s="41"/>
    </row>
    <row r="242" spans="1:14" x14ac:dyDescent="0.2">
      <c r="A242" s="41"/>
      <c r="B242" s="73"/>
      <c r="C242" s="73"/>
      <c r="D242" s="73"/>
      <c r="E242" s="73"/>
      <c r="F242" s="73"/>
      <c r="G242" s="73"/>
      <c r="I242" s="73"/>
      <c r="J242" s="41"/>
      <c r="L242" s="41"/>
      <c r="N242" s="41"/>
    </row>
    <row r="243" spans="1:14" x14ac:dyDescent="0.2">
      <c r="A243" s="41"/>
      <c r="B243" s="73"/>
      <c r="C243" s="73"/>
      <c r="D243" s="73"/>
      <c r="E243" s="73"/>
      <c r="F243" s="73"/>
      <c r="G243" s="73"/>
      <c r="I243" s="73"/>
      <c r="J243" s="41"/>
      <c r="L243" s="41"/>
      <c r="N243" s="41"/>
    </row>
    <row r="244" spans="1:14" x14ac:dyDescent="0.2">
      <c r="A244" s="41"/>
      <c r="B244" s="73"/>
      <c r="C244" s="73"/>
      <c r="D244" s="73"/>
      <c r="E244" s="73"/>
      <c r="F244" s="73"/>
      <c r="G244" s="73"/>
      <c r="I244" s="73"/>
      <c r="J244" s="41"/>
      <c r="L244" s="41"/>
      <c r="N244" s="41"/>
    </row>
    <row r="245" spans="1:14" x14ac:dyDescent="0.2">
      <c r="A245" s="41"/>
      <c r="B245" s="73"/>
      <c r="C245" s="73"/>
      <c r="D245" s="73"/>
      <c r="E245" s="73"/>
      <c r="F245" s="73"/>
      <c r="G245" s="73"/>
      <c r="I245" s="73"/>
      <c r="J245" s="41"/>
      <c r="L245" s="41"/>
      <c r="N245" s="41"/>
    </row>
    <row r="246" spans="1:14" x14ac:dyDescent="0.2">
      <c r="A246" s="41"/>
      <c r="B246" s="73"/>
      <c r="C246" s="73"/>
      <c r="D246" s="73"/>
      <c r="E246" s="73"/>
      <c r="F246" s="73"/>
      <c r="G246" s="73"/>
      <c r="I246" s="73"/>
      <c r="J246" s="41"/>
      <c r="L246" s="41"/>
      <c r="N246" s="41"/>
    </row>
    <row r="247" spans="1:14" x14ac:dyDescent="0.2">
      <c r="A247" s="41"/>
      <c r="B247" s="73"/>
      <c r="C247" s="73"/>
      <c r="D247" s="73"/>
      <c r="E247" s="73"/>
      <c r="F247" s="73"/>
      <c r="G247" s="73"/>
      <c r="I247" s="73"/>
      <c r="J247" s="41"/>
      <c r="L247" s="41"/>
      <c r="N247" s="41"/>
    </row>
    <row r="248" spans="1:14" x14ac:dyDescent="0.2">
      <c r="A248" s="41"/>
      <c r="B248" s="73"/>
      <c r="C248" s="73"/>
      <c r="D248" s="73"/>
      <c r="E248" s="73"/>
      <c r="F248" s="73"/>
      <c r="G248" s="73"/>
      <c r="I248" s="73"/>
      <c r="J248" s="41"/>
      <c r="L248" s="41"/>
      <c r="N248" s="41"/>
    </row>
    <row r="249" spans="1:14" x14ac:dyDescent="0.2">
      <c r="A249" s="41"/>
      <c r="B249" s="73"/>
      <c r="C249" s="73"/>
      <c r="D249" s="73"/>
      <c r="E249" s="73"/>
      <c r="F249" s="73"/>
      <c r="G249" s="73"/>
      <c r="I249" s="73"/>
      <c r="J249" s="41"/>
      <c r="L249" s="41"/>
      <c r="N249" s="41"/>
    </row>
    <row r="250" spans="1:14" x14ac:dyDescent="0.2">
      <c r="A250" s="41"/>
      <c r="B250" s="73"/>
      <c r="C250" s="73"/>
      <c r="D250" s="73"/>
      <c r="E250" s="73"/>
      <c r="F250" s="73"/>
      <c r="G250" s="73"/>
      <c r="I250" s="73"/>
      <c r="J250" s="41"/>
      <c r="L250" s="41"/>
      <c r="N250" s="41"/>
    </row>
    <row r="251" spans="1:14" x14ac:dyDescent="0.2">
      <c r="A251" s="41"/>
      <c r="B251" s="73"/>
      <c r="C251" s="73"/>
      <c r="D251" s="73"/>
      <c r="E251" s="73"/>
      <c r="F251" s="73"/>
      <c r="G251" s="73"/>
      <c r="I251" s="73"/>
      <c r="J251" s="41"/>
      <c r="L251" s="41"/>
      <c r="N251" s="41"/>
    </row>
    <row r="252" spans="1:14" x14ac:dyDescent="0.2">
      <c r="A252" s="41"/>
      <c r="B252" s="73"/>
      <c r="C252" s="73"/>
      <c r="D252" s="73"/>
      <c r="E252" s="73"/>
      <c r="F252" s="73"/>
      <c r="G252" s="73"/>
      <c r="I252" s="73"/>
      <c r="J252" s="41"/>
      <c r="L252" s="41"/>
      <c r="N252" s="41"/>
    </row>
    <row r="253" spans="1:14" x14ac:dyDescent="0.2">
      <c r="A253" s="41"/>
      <c r="B253" s="73"/>
      <c r="C253" s="73"/>
      <c r="D253" s="73"/>
      <c r="E253" s="73"/>
      <c r="F253" s="73"/>
      <c r="G253" s="73"/>
      <c r="I253" s="73"/>
      <c r="J253" s="41"/>
      <c r="L253" s="41"/>
      <c r="N253" s="41"/>
    </row>
    <row r="254" spans="1:14" x14ac:dyDescent="0.2">
      <c r="A254" s="41"/>
      <c r="B254" s="73"/>
      <c r="C254" s="73"/>
      <c r="D254" s="73"/>
      <c r="E254" s="73"/>
      <c r="F254" s="73"/>
      <c r="G254" s="73"/>
      <c r="I254" s="73"/>
      <c r="J254" s="41"/>
      <c r="L254" s="41"/>
      <c r="N254" s="41"/>
    </row>
    <row r="255" spans="1:14" x14ac:dyDescent="0.2">
      <c r="A255" s="41"/>
      <c r="B255" s="73"/>
      <c r="C255" s="73"/>
      <c r="D255" s="73"/>
      <c r="E255" s="73"/>
      <c r="F255" s="73"/>
      <c r="G255" s="73"/>
      <c r="I255" s="73"/>
      <c r="J255" s="41"/>
      <c r="L255" s="41"/>
      <c r="N255" s="41"/>
    </row>
    <row r="256" spans="1:14" x14ac:dyDescent="0.2">
      <c r="A256" s="41"/>
      <c r="B256" s="73"/>
      <c r="C256" s="73"/>
      <c r="D256" s="73"/>
      <c r="E256" s="73"/>
      <c r="F256" s="73"/>
      <c r="G256" s="73"/>
      <c r="I256" s="73"/>
      <c r="J256" s="41"/>
      <c r="L256" s="41"/>
      <c r="N256" s="41"/>
    </row>
    <row r="257" spans="1:14" x14ac:dyDescent="0.2">
      <c r="A257" s="41"/>
      <c r="B257" s="73"/>
      <c r="C257" s="73"/>
      <c r="D257" s="73"/>
      <c r="E257" s="73"/>
      <c r="F257" s="73"/>
      <c r="G257" s="73"/>
      <c r="I257" s="73"/>
      <c r="J257" s="41"/>
      <c r="L257" s="41"/>
      <c r="N257" s="41"/>
    </row>
    <row r="258" spans="1:14" x14ac:dyDescent="0.2">
      <c r="A258" s="41"/>
      <c r="B258" s="73"/>
      <c r="C258" s="73"/>
      <c r="D258" s="73"/>
      <c r="E258" s="73"/>
      <c r="F258" s="73"/>
      <c r="G258" s="73"/>
      <c r="I258" s="73"/>
      <c r="J258" s="41"/>
      <c r="L258" s="41"/>
      <c r="N258" s="41"/>
    </row>
    <row r="259" spans="1:14" x14ac:dyDescent="0.2">
      <c r="A259" s="41"/>
      <c r="B259" s="73"/>
      <c r="C259" s="73"/>
      <c r="D259" s="73"/>
      <c r="E259" s="73"/>
      <c r="F259" s="73"/>
      <c r="G259" s="73"/>
      <c r="I259" s="73"/>
      <c r="J259" s="41"/>
      <c r="L259" s="41"/>
      <c r="N259" s="41"/>
    </row>
    <row r="260" spans="1:14" x14ac:dyDescent="0.2">
      <c r="A260" s="41"/>
      <c r="B260" s="73"/>
      <c r="C260" s="73"/>
      <c r="D260" s="73"/>
      <c r="E260" s="73"/>
      <c r="F260" s="73"/>
      <c r="G260" s="73"/>
      <c r="I260" s="73"/>
      <c r="J260" s="41"/>
      <c r="L260" s="41"/>
      <c r="N260" s="41"/>
    </row>
    <row r="261" spans="1:14" x14ac:dyDescent="0.2">
      <c r="A261" s="41"/>
      <c r="B261" s="73"/>
      <c r="C261" s="73"/>
      <c r="D261" s="73"/>
      <c r="E261" s="73"/>
      <c r="F261" s="73"/>
      <c r="G261" s="73"/>
      <c r="I261" s="73"/>
      <c r="J261" s="41"/>
      <c r="L261" s="41"/>
      <c r="N261" s="41"/>
    </row>
    <row r="262" spans="1:14" x14ac:dyDescent="0.2">
      <c r="A262" s="41"/>
      <c r="B262" s="73"/>
      <c r="C262" s="73"/>
      <c r="D262" s="73"/>
      <c r="E262" s="73"/>
      <c r="F262" s="73"/>
      <c r="G262" s="73"/>
      <c r="I262" s="73"/>
      <c r="J262" s="41"/>
      <c r="L262" s="41"/>
      <c r="N262" s="41"/>
    </row>
    <row r="263" spans="1:14" x14ac:dyDescent="0.2">
      <c r="A263" s="41"/>
      <c r="B263" s="73"/>
      <c r="C263" s="73"/>
      <c r="D263" s="73"/>
      <c r="E263" s="73"/>
      <c r="F263" s="73"/>
      <c r="G263" s="73"/>
      <c r="I263" s="73"/>
      <c r="J263" s="41"/>
      <c r="L263" s="41"/>
      <c r="N263" s="41"/>
    </row>
    <row r="264" spans="1:14" x14ac:dyDescent="0.2">
      <c r="A264" s="41"/>
      <c r="B264" s="73"/>
      <c r="C264" s="73"/>
      <c r="D264" s="73"/>
      <c r="E264" s="73"/>
      <c r="F264" s="73"/>
      <c r="G264" s="73"/>
      <c r="I264" s="73"/>
      <c r="J264" s="41"/>
      <c r="L264" s="41"/>
      <c r="N264" s="41"/>
    </row>
    <row r="265" spans="1:14" x14ac:dyDescent="0.2">
      <c r="A265" s="41"/>
      <c r="B265" s="73"/>
      <c r="C265" s="73"/>
      <c r="D265" s="73"/>
      <c r="E265" s="73"/>
      <c r="F265" s="73"/>
      <c r="G265" s="73"/>
      <c r="I265" s="73"/>
      <c r="J265" s="41"/>
      <c r="L265" s="41"/>
      <c r="N265" s="41"/>
    </row>
    <row r="266" spans="1:14" x14ac:dyDescent="0.2">
      <c r="A266" s="41"/>
      <c r="B266" s="73"/>
      <c r="C266" s="73"/>
      <c r="D266" s="73"/>
      <c r="E266" s="73"/>
      <c r="F266" s="73"/>
      <c r="G266" s="73"/>
      <c r="I266" s="73"/>
      <c r="J266" s="41"/>
      <c r="L266" s="41"/>
      <c r="N266" s="41"/>
    </row>
    <row r="267" spans="1:14" x14ac:dyDescent="0.2">
      <c r="A267" s="41"/>
      <c r="B267" s="73"/>
      <c r="C267" s="73"/>
      <c r="D267" s="73"/>
      <c r="E267" s="73"/>
      <c r="F267" s="73"/>
      <c r="G267" s="73"/>
      <c r="I267" s="73"/>
      <c r="J267" s="41"/>
      <c r="L267" s="41"/>
      <c r="N267" s="41"/>
    </row>
    <row r="268" spans="1:14" x14ac:dyDescent="0.2">
      <c r="A268" s="41"/>
      <c r="B268" s="73"/>
      <c r="C268" s="73"/>
      <c r="D268" s="73"/>
      <c r="E268" s="73"/>
      <c r="F268" s="73"/>
      <c r="G268" s="73"/>
      <c r="I268" s="73"/>
      <c r="J268" s="41"/>
      <c r="L268" s="41"/>
      <c r="N268" s="41"/>
    </row>
    <row r="269" spans="1:14" x14ac:dyDescent="0.2">
      <c r="A269" s="41"/>
      <c r="B269" s="73"/>
      <c r="C269" s="73"/>
      <c r="D269" s="73"/>
      <c r="E269" s="73"/>
      <c r="F269" s="73"/>
      <c r="G269" s="73"/>
      <c r="I269" s="73"/>
      <c r="J269" s="41"/>
      <c r="L269" s="41"/>
      <c r="N269" s="41"/>
    </row>
    <row r="270" spans="1:14" x14ac:dyDescent="0.2">
      <c r="A270" s="41"/>
      <c r="B270" s="73"/>
      <c r="C270" s="73"/>
      <c r="D270" s="73"/>
      <c r="E270" s="73"/>
      <c r="F270" s="73"/>
      <c r="G270" s="73"/>
      <c r="I270" s="73"/>
      <c r="J270" s="41"/>
      <c r="L270" s="41"/>
      <c r="N270" s="41"/>
    </row>
    <row r="271" spans="1:14" x14ac:dyDescent="0.2">
      <c r="A271" s="41"/>
      <c r="B271" s="73"/>
      <c r="C271" s="73"/>
      <c r="D271" s="73"/>
      <c r="E271" s="73"/>
      <c r="F271" s="73"/>
      <c r="G271" s="73"/>
      <c r="I271" s="73"/>
      <c r="J271" s="41"/>
      <c r="L271" s="41"/>
      <c r="N271" s="41"/>
    </row>
    <row r="272" spans="1:14" x14ac:dyDescent="0.2">
      <c r="A272" s="41"/>
      <c r="B272" s="73"/>
      <c r="C272" s="73"/>
      <c r="D272" s="73"/>
      <c r="E272" s="73"/>
      <c r="F272" s="73"/>
      <c r="G272" s="73"/>
      <c r="I272" s="73"/>
      <c r="J272" s="41"/>
      <c r="L272" s="41"/>
      <c r="N272" s="41"/>
    </row>
    <row r="273" spans="1:14" x14ac:dyDescent="0.2">
      <c r="A273" s="41"/>
      <c r="B273" s="73"/>
      <c r="C273" s="73"/>
      <c r="D273" s="73"/>
      <c r="E273" s="73"/>
      <c r="F273" s="73"/>
      <c r="G273" s="73"/>
      <c r="I273" s="73"/>
      <c r="J273" s="41"/>
      <c r="L273" s="41"/>
      <c r="N273" s="41"/>
    </row>
    <row r="274" spans="1:14" x14ac:dyDescent="0.2">
      <c r="A274" s="41"/>
      <c r="B274" s="73"/>
      <c r="C274" s="73"/>
      <c r="D274" s="73"/>
      <c r="E274" s="73"/>
      <c r="F274" s="73"/>
      <c r="G274" s="73"/>
      <c r="I274" s="73"/>
      <c r="J274" s="41"/>
      <c r="L274" s="41"/>
      <c r="N274" s="41"/>
    </row>
    <row r="275" spans="1:14" x14ac:dyDescent="0.2">
      <c r="A275" s="41"/>
      <c r="B275" s="73"/>
      <c r="C275" s="73"/>
      <c r="D275" s="73"/>
      <c r="E275" s="73"/>
      <c r="F275" s="73"/>
      <c r="G275" s="73"/>
      <c r="I275" s="73"/>
      <c r="J275" s="41"/>
      <c r="L275" s="41"/>
      <c r="N275" s="41"/>
    </row>
    <row r="276" spans="1:14" x14ac:dyDescent="0.2">
      <c r="A276" s="41"/>
      <c r="B276" s="73"/>
      <c r="C276" s="73"/>
      <c r="D276" s="73"/>
      <c r="E276" s="73"/>
      <c r="F276" s="73"/>
      <c r="G276" s="73"/>
      <c r="I276" s="73"/>
      <c r="J276" s="41"/>
      <c r="L276" s="41"/>
      <c r="N276" s="41"/>
    </row>
    <row r="277" spans="1:14" x14ac:dyDescent="0.2">
      <c r="A277" s="41"/>
      <c r="B277" s="73"/>
      <c r="C277" s="73"/>
      <c r="D277" s="73"/>
      <c r="E277" s="73"/>
      <c r="F277" s="73"/>
      <c r="G277" s="73"/>
      <c r="I277" s="73"/>
      <c r="J277" s="41"/>
      <c r="L277" s="41"/>
      <c r="N277" s="41"/>
    </row>
    <row r="278" spans="1:14" x14ac:dyDescent="0.2">
      <c r="A278" s="41"/>
      <c r="B278" s="73"/>
      <c r="C278" s="73"/>
      <c r="D278" s="73"/>
      <c r="E278" s="73"/>
      <c r="F278" s="73"/>
      <c r="G278" s="73"/>
      <c r="I278" s="73"/>
      <c r="J278" s="41"/>
      <c r="L278" s="41"/>
      <c r="N278" s="41"/>
    </row>
    <row r="279" spans="1:14" x14ac:dyDescent="0.2">
      <c r="A279" s="41"/>
      <c r="B279" s="73"/>
      <c r="C279" s="73"/>
      <c r="D279" s="73"/>
      <c r="E279" s="73"/>
      <c r="F279" s="73"/>
      <c r="G279" s="73"/>
      <c r="I279" s="73"/>
      <c r="J279" s="41"/>
      <c r="L279" s="41"/>
      <c r="N279" s="41"/>
    </row>
    <row r="280" spans="1:14" x14ac:dyDescent="0.2">
      <c r="A280" s="41"/>
      <c r="B280" s="73"/>
      <c r="C280" s="73"/>
      <c r="D280" s="73"/>
      <c r="E280" s="73"/>
      <c r="F280" s="73"/>
      <c r="G280" s="73"/>
      <c r="I280" s="73"/>
      <c r="J280" s="41"/>
      <c r="L280" s="41"/>
      <c r="N280" s="41"/>
    </row>
    <row r="281" spans="1:14" x14ac:dyDescent="0.2">
      <c r="A281" s="41"/>
      <c r="B281" s="73"/>
      <c r="C281" s="73"/>
      <c r="D281" s="73"/>
      <c r="E281" s="73"/>
      <c r="F281" s="73"/>
      <c r="G281" s="73"/>
      <c r="I281" s="73"/>
      <c r="J281" s="41"/>
      <c r="L281" s="41"/>
      <c r="N281" s="41"/>
    </row>
    <row r="282" spans="1:14" x14ac:dyDescent="0.2">
      <c r="A282" s="41"/>
      <c r="B282" s="73"/>
      <c r="C282" s="73"/>
      <c r="D282" s="73"/>
      <c r="E282" s="73"/>
      <c r="F282" s="73"/>
      <c r="G282" s="73"/>
      <c r="I282" s="73"/>
      <c r="J282" s="41"/>
      <c r="L282" s="41"/>
      <c r="N282" s="41"/>
    </row>
    <row r="283" spans="1:14" x14ac:dyDescent="0.2">
      <c r="A283" s="41"/>
      <c r="B283" s="73"/>
      <c r="C283" s="73"/>
      <c r="D283" s="73"/>
      <c r="E283" s="73"/>
      <c r="F283" s="73"/>
      <c r="G283" s="73"/>
      <c r="I283" s="73"/>
      <c r="J283" s="41"/>
      <c r="L283" s="41"/>
      <c r="N283" s="41"/>
    </row>
    <row r="284" spans="1:14" x14ac:dyDescent="0.2">
      <c r="A284" s="41"/>
      <c r="B284" s="73"/>
      <c r="C284" s="73"/>
      <c r="D284" s="73"/>
      <c r="E284" s="73"/>
      <c r="F284" s="73"/>
      <c r="G284" s="73"/>
      <c r="I284" s="73"/>
      <c r="J284" s="41"/>
      <c r="L284" s="41"/>
      <c r="N284" s="41"/>
    </row>
    <row r="285" spans="1:14" x14ac:dyDescent="0.2">
      <c r="A285" s="41"/>
      <c r="B285" s="73"/>
      <c r="C285" s="73"/>
      <c r="D285" s="73"/>
      <c r="E285" s="73"/>
      <c r="F285" s="73"/>
      <c r="G285" s="73"/>
      <c r="I285" s="73"/>
      <c r="J285" s="41"/>
      <c r="L285" s="41"/>
      <c r="N285" s="41"/>
    </row>
    <row r="286" spans="1:14" x14ac:dyDescent="0.2">
      <c r="A286" s="41"/>
      <c r="B286" s="73"/>
      <c r="C286" s="73"/>
      <c r="D286" s="73"/>
      <c r="E286" s="73"/>
      <c r="F286" s="73"/>
      <c r="G286" s="73"/>
      <c r="I286" s="73"/>
      <c r="J286" s="41"/>
      <c r="L286" s="41"/>
      <c r="N286" s="41"/>
    </row>
    <row r="287" spans="1:14" x14ac:dyDescent="0.2">
      <c r="A287" s="41"/>
      <c r="B287" s="73"/>
      <c r="C287" s="73"/>
      <c r="D287" s="73"/>
      <c r="E287" s="73"/>
      <c r="F287" s="73"/>
      <c r="G287" s="73"/>
      <c r="I287" s="73"/>
      <c r="J287" s="41"/>
      <c r="L287" s="41"/>
      <c r="N287" s="41"/>
    </row>
    <row r="288" spans="1:14" x14ac:dyDescent="0.2">
      <c r="A288" s="41"/>
      <c r="B288" s="73"/>
      <c r="C288" s="73"/>
      <c r="D288" s="73"/>
      <c r="E288" s="73"/>
      <c r="F288" s="73"/>
      <c r="G288" s="73"/>
      <c r="I288" s="73"/>
      <c r="J288" s="41"/>
      <c r="L288" s="41"/>
      <c r="N288" s="41"/>
    </row>
    <row r="289" spans="1:14" x14ac:dyDescent="0.2">
      <c r="A289" s="41"/>
      <c r="B289" s="73"/>
      <c r="C289" s="73"/>
      <c r="D289" s="73"/>
      <c r="E289" s="73"/>
      <c r="F289" s="73"/>
      <c r="G289" s="73"/>
      <c r="I289" s="73"/>
      <c r="J289" s="41"/>
      <c r="L289" s="41"/>
      <c r="N289" s="41"/>
    </row>
    <row r="290" spans="1:14" x14ac:dyDescent="0.2">
      <c r="A290" s="41"/>
      <c r="B290" s="73"/>
      <c r="C290" s="73"/>
      <c r="D290" s="73"/>
      <c r="E290" s="73"/>
      <c r="F290" s="73"/>
      <c r="G290" s="73"/>
      <c r="I290" s="73"/>
      <c r="J290" s="41"/>
      <c r="L290" s="41"/>
      <c r="N290" s="41"/>
    </row>
    <row r="291" spans="1:14" x14ac:dyDescent="0.2">
      <c r="A291" s="41"/>
      <c r="B291" s="73"/>
      <c r="C291" s="73"/>
      <c r="D291" s="73"/>
      <c r="E291" s="73"/>
      <c r="F291" s="73"/>
      <c r="G291" s="73"/>
      <c r="I291" s="73"/>
      <c r="J291" s="41"/>
      <c r="L291" s="41"/>
      <c r="N291" s="41"/>
    </row>
    <row r="292" spans="1:14" x14ac:dyDescent="0.2">
      <c r="A292" s="41"/>
      <c r="B292" s="73"/>
      <c r="C292" s="73"/>
      <c r="D292" s="73"/>
      <c r="E292" s="73"/>
      <c r="F292" s="73"/>
      <c r="G292" s="73"/>
      <c r="I292" s="73"/>
      <c r="J292" s="41"/>
      <c r="L292" s="41"/>
      <c r="N292" s="41"/>
    </row>
    <row r="293" spans="1:14" x14ac:dyDescent="0.2">
      <c r="A293" s="41"/>
      <c r="B293" s="73"/>
      <c r="C293" s="73"/>
      <c r="D293" s="73"/>
      <c r="E293" s="73"/>
      <c r="F293" s="73"/>
      <c r="G293" s="73"/>
      <c r="I293" s="73"/>
      <c r="J293" s="41"/>
      <c r="L293" s="41"/>
      <c r="N293" s="41"/>
    </row>
    <row r="294" spans="1:14" x14ac:dyDescent="0.2">
      <c r="A294" s="41"/>
      <c r="B294" s="73"/>
      <c r="C294" s="73"/>
      <c r="D294" s="73"/>
      <c r="E294" s="73"/>
      <c r="F294" s="73"/>
      <c r="G294" s="73"/>
      <c r="I294" s="73"/>
      <c r="J294" s="41"/>
      <c r="L294" s="41"/>
      <c r="N294" s="41"/>
    </row>
    <row r="295" spans="1:14" x14ac:dyDescent="0.2">
      <c r="A295" s="41"/>
      <c r="B295" s="73"/>
      <c r="C295" s="73"/>
      <c r="D295" s="73"/>
      <c r="E295" s="73"/>
      <c r="F295" s="73"/>
      <c r="G295" s="73"/>
      <c r="I295" s="73"/>
      <c r="J295" s="41"/>
      <c r="L295" s="41"/>
      <c r="N295" s="41"/>
    </row>
    <row r="296" spans="1:14" x14ac:dyDescent="0.2">
      <c r="A296" s="41"/>
      <c r="B296" s="73"/>
      <c r="C296" s="73"/>
      <c r="D296" s="73"/>
      <c r="E296" s="73"/>
      <c r="F296" s="73"/>
      <c r="G296" s="73"/>
      <c r="I296" s="73"/>
      <c r="J296" s="41"/>
      <c r="L296" s="41"/>
      <c r="N296" s="41"/>
    </row>
    <row r="297" spans="1:14" x14ac:dyDescent="0.2">
      <c r="A297" s="41"/>
      <c r="B297" s="73"/>
      <c r="C297" s="73"/>
      <c r="D297" s="73"/>
      <c r="E297" s="73"/>
      <c r="F297" s="73"/>
      <c r="G297" s="73"/>
      <c r="I297" s="73"/>
      <c r="J297" s="41"/>
      <c r="L297" s="41"/>
      <c r="N297" s="41"/>
    </row>
    <row r="298" spans="1:14" x14ac:dyDescent="0.2">
      <c r="A298" s="41"/>
      <c r="B298" s="73"/>
      <c r="C298" s="73"/>
      <c r="D298" s="73"/>
      <c r="E298" s="73"/>
      <c r="F298" s="73"/>
      <c r="G298" s="73"/>
      <c r="I298" s="73"/>
      <c r="J298" s="41"/>
      <c r="L298" s="41"/>
      <c r="N298" s="41"/>
    </row>
    <row r="299" spans="1:14" x14ac:dyDescent="0.2">
      <c r="A299" s="41"/>
      <c r="B299" s="73"/>
      <c r="C299" s="73"/>
      <c r="D299" s="73"/>
      <c r="E299" s="73"/>
      <c r="F299" s="73"/>
      <c r="G299" s="73"/>
      <c r="I299" s="73"/>
      <c r="J299" s="41"/>
      <c r="L299" s="41"/>
      <c r="N299" s="41"/>
    </row>
    <row r="300" spans="1:14" x14ac:dyDescent="0.2">
      <c r="A300" s="41"/>
      <c r="B300" s="73"/>
      <c r="C300" s="73"/>
      <c r="D300" s="73"/>
      <c r="E300" s="73"/>
      <c r="F300" s="73"/>
      <c r="G300" s="73"/>
      <c r="I300" s="73"/>
      <c r="J300" s="41"/>
      <c r="L300" s="41"/>
      <c r="N300" s="41"/>
    </row>
    <row r="301" spans="1:14" x14ac:dyDescent="0.2">
      <c r="A301" s="41"/>
      <c r="B301" s="73"/>
      <c r="C301" s="73"/>
      <c r="D301" s="73"/>
      <c r="E301" s="73"/>
      <c r="F301" s="73"/>
      <c r="G301" s="73"/>
      <c r="I301" s="73"/>
      <c r="J301" s="41"/>
      <c r="L301" s="41"/>
      <c r="N301" s="41"/>
    </row>
    <row r="302" spans="1:14" x14ac:dyDescent="0.2">
      <c r="A302" s="41"/>
      <c r="B302" s="73"/>
      <c r="C302" s="73"/>
      <c r="D302" s="73"/>
      <c r="E302" s="73"/>
      <c r="F302" s="73"/>
      <c r="G302" s="73"/>
      <c r="I302" s="73"/>
      <c r="J302" s="41"/>
      <c r="L302" s="41"/>
      <c r="N302" s="41"/>
    </row>
    <row r="303" spans="1:14" x14ac:dyDescent="0.2">
      <c r="A303" s="41"/>
      <c r="B303" s="73"/>
      <c r="C303" s="73"/>
      <c r="D303" s="73"/>
      <c r="E303" s="73"/>
      <c r="F303" s="73"/>
      <c r="G303" s="73"/>
      <c r="I303" s="73"/>
      <c r="J303" s="41"/>
      <c r="L303" s="41"/>
      <c r="N303" s="41"/>
    </row>
    <row r="304" spans="1:14" x14ac:dyDescent="0.2">
      <c r="A304" s="41"/>
      <c r="B304" s="73"/>
      <c r="C304" s="73"/>
      <c r="D304" s="73"/>
      <c r="E304" s="73"/>
      <c r="F304" s="73"/>
      <c r="G304" s="73"/>
      <c r="I304" s="73"/>
      <c r="J304" s="41"/>
      <c r="L304" s="41"/>
      <c r="N304" s="41"/>
    </row>
    <row r="305" spans="1:14" x14ac:dyDescent="0.2">
      <c r="A305" s="41"/>
      <c r="B305" s="73"/>
      <c r="C305" s="73"/>
      <c r="D305" s="73"/>
      <c r="E305" s="73"/>
      <c r="F305" s="73"/>
      <c r="G305" s="73"/>
      <c r="I305" s="73"/>
      <c r="J305" s="41"/>
      <c r="L305" s="41"/>
      <c r="N305" s="41"/>
    </row>
    <row r="306" spans="1:14" x14ac:dyDescent="0.2">
      <c r="A306" s="41"/>
      <c r="B306" s="73"/>
      <c r="C306" s="73"/>
      <c r="D306" s="73"/>
      <c r="E306" s="73"/>
      <c r="F306" s="73"/>
      <c r="G306" s="73"/>
      <c r="I306" s="73"/>
      <c r="J306" s="41"/>
      <c r="L306" s="41"/>
      <c r="N306" s="41"/>
    </row>
    <row r="307" spans="1:14" x14ac:dyDescent="0.2">
      <c r="A307" s="41"/>
      <c r="B307" s="73"/>
      <c r="C307" s="73"/>
      <c r="D307" s="73"/>
      <c r="E307" s="73"/>
      <c r="F307" s="73"/>
      <c r="G307" s="73"/>
      <c r="I307" s="73"/>
      <c r="J307" s="41"/>
      <c r="L307" s="41"/>
      <c r="N307" s="41"/>
    </row>
    <row r="308" spans="1:14" x14ac:dyDescent="0.2">
      <c r="A308" s="41"/>
      <c r="B308" s="73"/>
      <c r="C308" s="73"/>
      <c r="D308" s="73"/>
      <c r="E308" s="73"/>
      <c r="F308" s="73"/>
      <c r="G308" s="73"/>
      <c r="I308" s="73"/>
      <c r="J308" s="41"/>
      <c r="L308" s="41"/>
      <c r="N308" s="41"/>
    </row>
    <row r="309" spans="1:14" x14ac:dyDescent="0.2">
      <c r="A309" s="41"/>
      <c r="B309" s="73"/>
      <c r="C309" s="73"/>
      <c r="D309" s="73"/>
      <c r="E309" s="73"/>
      <c r="F309" s="73"/>
      <c r="G309" s="73"/>
      <c r="I309" s="73"/>
      <c r="J309" s="41"/>
      <c r="L309" s="41"/>
      <c r="N309" s="41"/>
    </row>
    <row r="310" spans="1:14" x14ac:dyDescent="0.2">
      <c r="A310" s="41"/>
      <c r="B310" s="73"/>
      <c r="C310" s="73"/>
      <c r="D310" s="73"/>
      <c r="E310" s="73"/>
      <c r="F310" s="73"/>
      <c r="G310" s="73"/>
      <c r="I310" s="73"/>
      <c r="J310" s="41"/>
      <c r="L310" s="41"/>
      <c r="N310" s="41"/>
    </row>
    <row r="311" spans="1:14" x14ac:dyDescent="0.2">
      <c r="A311" s="41"/>
      <c r="B311" s="73"/>
      <c r="C311" s="73"/>
      <c r="D311" s="73"/>
      <c r="E311" s="73"/>
      <c r="F311" s="73"/>
      <c r="G311" s="73"/>
      <c r="I311" s="73"/>
      <c r="J311" s="41"/>
      <c r="L311" s="41"/>
      <c r="N311" s="41"/>
    </row>
    <row r="312" spans="1:14" x14ac:dyDescent="0.2">
      <c r="A312" s="41"/>
      <c r="B312" s="73"/>
      <c r="C312" s="73"/>
      <c r="D312" s="73"/>
      <c r="E312" s="73"/>
      <c r="F312" s="73"/>
      <c r="G312" s="73"/>
      <c r="I312" s="73"/>
      <c r="J312" s="41"/>
      <c r="L312" s="41"/>
      <c r="N312" s="41"/>
    </row>
    <row r="313" spans="1:14" x14ac:dyDescent="0.2">
      <c r="A313" s="41"/>
      <c r="B313" s="73"/>
      <c r="C313" s="73"/>
      <c r="D313" s="73"/>
      <c r="E313" s="73"/>
      <c r="F313" s="73"/>
      <c r="G313" s="73"/>
      <c r="I313" s="73"/>
      <c r="J313" s="41"/>
      <c r="L313" s="41"/>
      <c r="N313" s="41"/>
    </row>
    <row r="314" spans="1:14" x14ac:dyDescent="0.2">
      <c r="A314" s="41"/>
      <c r="B314" s="73"/>
      <c r="C314" s="73"/>
      <c r="D314" s="73"/>
      <c r="E314" s="73"/>
      <c r="F314" s="73"/>
      <c r="G314" s="73"/>
      <c r="I314" s="73"/>
      <c r="J314" s="41"/>
      <c r="L314" s="41"/>
      <c r="N314" s="41"/>
    </row>
    <row r="315" spans="1:14" x14ac:dyDescent="0.2">
      <c r="A315" s="41"/>
      <c r="B315" s="73"/>
      <c r="C315" s="73"/>
      <c r="D315" s="73"/>
      <c r="E315" s="73"/>
      <c r="F315" s="73"/>
      <c r="G315" s="73"/>
      <c r="I315" s="73"/>
      <c r="J315" s="41"/>
      <c r="L315" s="41"/>
      <c r="N315" s="41"/>
    </row>
    <row r="316" spans="1:14" x14ac:dyDescent="0.2">
      <c r="A316" s="41"/>
      <c r="B316" s="73"/>
      <c r="C316" s="73"/>
      <c r="D316" s="73"/>
      <c r="E316" s="73"/>
      <c r="F316" s="73"/>
      <c r="G316" s="73"/>
      <c r="I316" s="73"/>
      <c r="J316" s="41"/>
      <c r="L316" s="41"/>
      <c r="N316" s="41"/>
    </row>
    <row r="317" spans="1:14" x14ac:dyDescent="0.2">
      <c r="A317" s="41"/>
      <c r="B317" s="73"/>
      <c r="C317" s="73"/>
      <c r="D317" s="73"/>
      <c r="E317" s="73"/>
      <c r="F317" s="73"/>
      <c r="G317" s="73"/>
      <c r="I317" s="73"/>
      <c r="J317" s="41"/>
      <c r="L317" s="41"/>
      <c r="N317" s="41"/>
    </row>
    <row r="318" spans="1:14" x14ac:dyDescent="0.2">
      <c r="A318" s="41"/>
      <c r="B318" s="73"/>
      <c r="C318" s="73"/>
      <c r="D318" s="73"/>
      <c r="E318" s="73"/>
      <c r="F318" s="73"/>
      <c r="G318" s="73"/>
      <c r="I318" s="73"/>
      <c r="J318" s="41"/>
      <c r="L318" s="41"/>
      <c r="N318" s="41"/>
    </row>
    <row r="319" spans="1:14" x14ac:dyDescent="0.2">
      <c r="A319" s="41"/>
      <c r="B319" s="73"/>
      <c r="C319" s="73"/>
      <c r="D319" s="73"/>
      <c r="E319" s="73"/>
      <c r="F319" s="73"/>
      <c r="G319" s="73"/>
      <c r="I319" s="73"/>
      <c r="J319" s="41"/>
      <c r="L319" s="41"/>
      <c r="N319" s="41"/>
    </row>
    <row r="320" spans="1:14" x14ac:dyDescent="0.2">
      <c r="A320" s="41"/>
      <c r="B320" s="73"/>
      <c r="C320" s="73"/>
      <c r="D320" s="73"/>
      <c r="E320" s="73"/>
      <c r="F320" s="73"/>
      <c r="G320" s="73"/>
      <c r="I320" s="73"/>
      <c r="J320" s="41"/>
      <c r="L320" s="41"/>
      <c r="N320" s="41"/>
    </row>
    <row r="321" spans="1:14" x14ac:dyDescent="0.2">
      <c r="A321" s="41"/>
      <c r="B321" s="73"/>
      <c r="C321" s="73"/>
      <c r="D321" s="73"/>
      <c r="E321" s="73"/>
      <c r="F321" s="73"/>
      <c r="G321" s="73"/>
      <c r="I321" s="73"/>
      <c r="J321" s="41"/>
      <c r="L321" s="41"/>
      <c r="N321" s="41"/>
    </row>
    <row r="322" spans="1:14" x14ac:dyDescent="0.2">
      <c r="A322" s="41"/>
      <c r="B322" s="73"/>
      <c r="C322" s="73"/>
      <c r="D322" s="73"/>
      <c r="E322" s="73"/>
      <c r="F322" s="73"/>
      <c r="G322" s="73"/>
      <c r="I322" s="73"/>
      <c r="J322" s="41"/>
      <c r="L322" s="41"/>
      <c r="N322" s="41"/>
    </row>
    <row r="323" spans="1:14" x14ac:dyDescent="0.2">
      <c r="A323" s="41"/>
      <c r="B323" s="73"/>
      <c r="C323" s="73"/>
      <c r="D323" s="73"/>
      <c r="E323" s="73"/>
      <c r="F323" s="73"/>
      <c r="G323" s="73"/>
      <c r="I323" s="73"/>
      <c r="J323" s="41"/>
      <c r="L323" s="41"/>
      <c r="N323" s="41"/>
    </row>
    <row r="324" spans="1:14" x14ac:dyDescent="0.2">
      <c r="A324" s="41"/>
      <c r="B324" s="73"/>
      <c r="C324" s="73"/>
      <c r="D324" s="73"/>
      <c r="E324" s="73"/>
      <c r="F324" s="73"/>
      <c r="G324" s="73"/>
      <c r="I324" s="73"/>
      <c r="J324" s="41"/>
      <c r="L324" s="41"/>
      <c r="N324" s="41"/>
    </row>
    <row r="325" spans="1:14" x14ac:dyDescent="0.2">
      <c r="A325" s="41"/>
      <c r="B325" s="73"/>
      <c r="C325" s="73"/>
      <c r="D325" s="73"/>
      <c r="E325" s="73"/>
      <c r="F325" s="73"/>
      <c r="G325" s="73"/>
      <c r="I325" s="73"/>
      <c r="J325" s="41"/>
      <c r="L325" s="41"/>
      <c r="N325" s="41"/>
    </row>
    <row r="326" spans="1:14" x14ac:dyDescent="0.2">
      <c r="A326" s="41"/>
      <c r="B326" s="73"/>
      <c r="C326" s="73"/>
      <c r="D326" s="73"/>
      <c r="E326" s="73"/>
      <c r="F326" s="73"/>
      <c r="G326" s="73"/>
      <c r="I326" s="73"/>
      <c r="J326" s="41"/>
      <c r="L326" s="41"/>
      <c r="N326" s="41"/>
    </row>
    <row r="327" spans="1:14" x14ac:dyDescent="0.2">
      <c r="A327" s="41"/>
      <c r="B327" s="73"/>
      <c r="C327" s="73"/>
      <c r="D327" s="73"/>
      <c r="E327" s="73"/>
      <c r="F327" s="73"/>
      <c r="G327" s="73"/>
      <c r="I327" s="73"/>
      <c r="J327" s="41"/>
      <c r="L327" s="41"/>
      <c r="N327" s="41"/>
    </row>
    <row r="328" spans="1:14" x14ac:dyDescent="0.2">
      <c r="A328" s="41"/>
      <c r="B328" s="73"/>
      <c r="C328" s="73"/>
      <c r="D328" s="73"/>
      <c r="E328" s="73"/>
      <c r="F328" s="73"/>
      <c r="G328" s="73"/>
      <c r="I328" s="73"/>
      <c r="J328" s="41"/>
      <c r="L328" s="41"/>
      <c r="N328" s="41"/>
    </row>
    <row r="329" spans="1:14" x14ac:dyDescent="0.2">
      <c r="A329" s="41"/>
      <c r="B329" s="73"/>
      <c r="C329" s="73"/>
      <c r="D329" s="73"/>
      <c r="E329" s="73"/>
      <c r="F329" s="73"/>
      <c r="G329" s="73"/>
      <c r="I329" s="73"/>
      <c r="J329" s="41"/>
      <c r="L329" s="41"/>
      <c r="N329" s="41"/>
    </row>
    <row r="330" spans="1:14" x14ac:dyDescent="0.2">
      <c r="A330" s="41"/>
      <c r="B330" s="73"/>
      <c r="C330" s="73"/>
      <c r="D330" s="73"/>
      <c r="E330" s="73"/>
      <c r="F330" s="73"/>
      <c r="G330" s="73"/>
      <c r="I330" s="73"/>
      <c r="J330" s="41"/>
      <c r="L330" s="41"/>
      <c r="N330" s="41"/>
    </row>
    <row r="331" spans="1:14" x14ac:dyDescent="0.2">
      <c r="A331" s="41"/>
      <c r="B331" s="73"/>
      <c r="C331" s="73"/>
      <c r="D331" s="73"/>
      <c r="E331" s="73"/>
      <c r="F331" s="73"/>
      <c r="G331" s="73"/>
      <c r="I331" s="73"/>
      <c r="J331" s="41"/>
      <c r="L331" s="41"/>
      <c r="N331" s="41"/>
    </row>
    <row r="332" spans="1:14" x14ac:dyDescent="0.2">
      <c r="A332" s="41"/>
      <c r="B332" s="73"/>
      <c r="C332" s="73"/>
      <c r="D332" s="73"/>
      <c r="E332" s="73"/>
      <c r="F332" s="73"/>
      <c r="G332" s="73"/>
      <c r="I332" s="73"/>
      <c r="J332" s="41"/>
      <c r="L332" s="41"/>
      <c r="N332" s="41"/>
    </row>
    <row r="333" spans="1:14" x14ac:dyDescent="0.2">
      <c r="A333" s="41"/>
      <c r="B333" s="73"/>
      <c r="C333" s="73"/>
      <c r="D333" s="73"/>
      <c r="E333" s="73"/>
      <c r="F333" s="73"/>
      <c r="G333" s="73"/>
      <c r="I333" s="73"/>
      <c r="J333" s="41"/>
      <c r="L333" s="41"/>
      <c r="N333" s="41"/>
    </row>
    <row r="334" spans="1:14" x14ac:dyDescent="0.2">
      <c r="A334" s="41"/>
      <c r="B334" s="73"/>
      <c r="C334" s="73"/>
      <c r="D334" s="73"/>
      <c r="E334" s="73"/>
      <c r="F334" s="73"/>
      <c r="G334" s="73"/>
      <c r="I334" s="73"/>
      <c r="J334" s="41"/>
      <c r="L334" s="41"/>
      <c r="N334" s="41"/>
    </row>
    <row r="335" spans="1:14" x14ac:dyDescent="0.2">
      <c r="A335" s="41"/>
      <c r="B335" s="73"/>
      <c r="C335" s="73"/>
      <c r="D335" s="73"/>
      <c r="E335" s="73"/>
      <c r="F335" s="73"/>
      <c r="G335" s="73"/>
      <c r="I335" s="73"/>
      <c r="J335" s="41"/>
      <c r="L335" s="41"/>
      <c r="N335" s="41"/>
    </row>
    <row r="336" spans="1:14" x14ac:dyDescent="0.2">
      <c r="A336" s="41"/>
      <c r="B336" s="73"/>
      <c r="C336" s="73"/>
      <c r="D336" s="73"/>
      <c r="E336" s="73"/>
      <c r="F336" s="73"/>
      <c r="G336" s="73"/>
      <c r="I336" s="73"/>
      <c r="J336" s="41"/>
      <c r="L336" s="41"/>
      <c r="N336" s="41"/>
    </row>
    <row r="337" spans="1:14" x14ac:dyDescent="0.2">
      <c r="A337" s="41"/>
      <c r="B337" s="73"/>
      <c r="C337" s="73"/>
      <c r="D337" s="73"/>
      <c r="E337" s="73"/>
      <c r="F337" s="73"/>
      <c r="G337" s="73"/>
      <c r="I337" s="73"/>
      <c r="J337" s="41"/>
      <c r="L337" s="41"/>
      <c r="N337" s="41"/>
    </row>
    <row r="338" spans="1:14" x14ac:dyDescent="0.2">
      <c r="A338" s="41"/>
      <c r="B338" s="73"/>
      <c r="C338" s="73"/>
      <c r="D338" s="73"/>
      <c r="E338" s="73"/>
      <c r="F338" s="73"/>
      <c r="G338" s="73"/>
      <c r="I338" s="73"/>
      <c r="J338" s="41"/>
      <c r="L338" s="41"/>
      <c r="N338" s="41"/>
    </row>
    <row r="339" spans="1:14" x14ac:dyDescent="0.2">
      <c r="A339" s="41"/>
      <c r="B339" s="73"/>
      <c r="C339" s="73"/>
      <c r="D339" s="73"/>
      <c r="E339" s="73"/>
      <c r="F339" s="73"/>
      <c r="G339" s="73"/>
      <c r="I339" s="73"/>
      <c r="J339" s="41"/>
      <c r="L339" s="41"/>
      <c r="N339" s="41"/>
    </row>
    <row r="340" spans="1:14" x14ac:dyDescent="0.2">
      <c r="A340" s="41"/>
      <c r="B340" s="73"/>
      <c r="C340" s="73"/>
      <c r="D340" s="73"/>
      <c r="E340" s="73"/>
      <c r="F340" s="73"/>
      <c r="G340" s="73"/>
      <c r="I340" s="73"/>
      <c r="J340" s="41"/>
      <c r="L340" s="41"/>
      <c r="N340" s="41"/>
    </row>
    <row r="341" spans="1:14" x14ac:dyDescent="0.2">
      <c r="A341" s="41"/>
      <c r="B341" s="73"/>
      <c r="C341" s="73"/>
      <c r="D341" s="73"/>
      <c r="E341" s="73"/>
      <c r="F341" s="73"/>
      <c r="G341" s="73"/>
      <c r="I341" s="73"/>
      <c r="J341" s="41"/>
      <c r="L341" s="41"/>
      <c r="N341" s="41"/>
    </row>
    <row r="342" spans="1:14" x14ac:dyDescent="0.2">
      <c r="A342" s="41"/>
      <c r="B342" s="73"/>
      <c r="C342" s="73"/>
      <c r="D342" s="73"/>
      <c r="E342" s="73"/>
      <c r="F342" s="73"/>
      <c r="G342" s="73"/>
      <c r="I342" s="73"/>
      <c r="J342" s="41"/>
      <c r="L342" s="41"/>
      <c r="N342" s="41"/>
    </row>
    <row r="343" spans="1:14" x14ac:dyDescent="0.2">
      <c r="A343" s="41"/>
      <c r="B343" s="73"/>
      <c r="C343" s="73"/>
      <c r="D343" s="73"/>
      <c r="E343" s="73"/>
      <c r="F343" s="73"/>
      <c r="G343" s="73"/>
      <c r="I343" s="73"/>
      <c r="J343" s="41"/>
      <c r="L343" s="41"/>
      <c r="N343" s="41"/>
    </row>
    <row r="344" spans="1:14" x14ac:dyDescent="0.2">
      <c r="A344" s="41"/>
      <c r="B344" s="73"/>
      <c r="C344" s="73"/>
      <c r="D344" s="73"/>
      <c r="E344" s="73"/>
      <c r="F344" s="73"/>
      <c r="G344" s="73"/>
      <c r="I344" s="73"/>
      <c r="J344" s="41"/>
      <c r="L344" s="41"/>
      <c r="N344" s="41"/>
    </row>
    <row r="345" spans="1:14" x14ac:dyDescent="0.2">
      <c r="A345" s="41"/>
      <c r="B345" s="73"/>
      <c r="C345" s="73"/>
      <c r="D345" s="73"/>
      <c r="E345" s="73"/>
      <c r="F345" s="73"/>
      <c r="G345" s="73"/>
      <c r="I345" s="73"/>
      <c r="J345" s="41"/>
      <c r="L345" s="41"/>
      <c r="N345" s="41"/>
    </row>
    <row r="346" spans="1:14" x14ac:dyDescent="0.2">
      <c r="A346" s="41"/>
      <c r="B346" s="73"/>
      <c r="C346" s="73"/>
      <c r="D346" s="73"/>
      <c r="E346" s="73"/>
      <c r="F346" s="73"/>
      <c r="G346" s="73"/>
      <c r="I346" s="73"/>
      <c r="J346" s="41"/>
      <c r="L346" s="41"/>
      <c r="N346" s="41"/>
    </row>
    <row r="347" spans="1:14" x14ac:dyDescent="0.2">
      <c r="A347" s="41"/>
      <c r="B347" s="73"/>
      <c r="C347" s="73"/>
      <c r="D347" s="73"/>
      <c r="E347" s="73"/>
      <c r="F347" s="73"/>
      <c r="G347" s="73"/>
      <c r="I347" s="73"/>
      <c r="J347" s="41"/>
      <c r="L347" s="41"/>
      <c r="N347" s="41"/>
    </row>
    <row r="348" spans="1:14" x14ac:dyDescent="0.2">
      <c r="A348" s="41"/>
      <c r="B348" s="73"/>
      <c r="C348" s="73"/>
      <c r="D348" s="73"/>
      <c r="E348" s="73"/>
      <c r="F348" s="73"/>
      <c r="G348" s="73"/>
      <c r="I348" s="73"/>
      <c r="J348" s="41"/>
      <c r="L348" s="41"/>
      <c r="N348" s="41"/>
    </row>
    <row r="349" spans="1:14" x14ac:dyDescent="0.2">
      <c r="A349" s="41"/>
      <c r="B349" s="73"/>
      <c r="C349" s="73"/>
      <c r="D349" s="73"/>
      <c r="E349" s="73"/>
      <c r="F349" s="73"/>
      <c r="G349" s="73"/>
      <c r="I349" s="73"/>
      <c r="J349" s="41"/>
      <c r="L349" s="41"/>
      <c r="N349" s="41"/>
    </row>
    <row r="350" spans="1:14" x14ac:dyDescent="0.2">
      <c r="A350" s="41"/>
      <c r="B350" s="73"/>
      <c r="C350" s="73"/>
      <c r="D350" s="73"/>
      <c r="E350" s="73"/>
      <c r="F350" s="73"/>
      <c r="G350" s="73"/>
      <c r="I350" s="73"/>
      <c r="J350" s="41"/>
      <c r="L350" s="41"/>
      <c r="N350" s="41"/>
    </row>
    <row r="351" spans="1:14" x14ac:dyDescent="0.2">
      <c r="A351" s="41"/>
      <c r="B351" s="73"/>
      <c r="C351" s="73"/>
      <c r="D351" s="73"/>
      <c r="E351" s="73"/>
      <c r="F351" s="73"/>
      <c r="G351" s="73"/>
      <c r="I351" s="73"/>
      <c r="J351" s="41"/>
      <c r="L351" s="41"/>
      <c r="N351" s="41"/>
    </row>
    <row r="352" spans="1:14" x14ac:dyDescent="0.2">
      <c r="A352" s="41"/>
      <c r="B352" s="73"/>
      <c r="C352" s="73"/>
      <c r="D352" s="73"/>
      <c r="E352" s="73"/>
      <c r="F352" s="73"/>
      <c r="G352" s="73"/>
      <c r="I352" s="73"/>
      <c r="J352" s="41"/>
      <c r="L352" s="41"/>
      <c r="N352" s="41"/>
    </row>
    <row r="353" spans="1:14" x14ac:dyDescent="0.2">
      <c r="A353" s="41"/>
      <c r="B353" s="73"/>
      <c r="C353" s="73"/>
      <c r="D353" s="73"/>
      <c r="E353" s="73"/>
      <c r="F353" s="73"/>
      <c r="G353" s="73"/>
      <c r="I353" s="73"/>
      <c r="J353" s="41"/>
      <c r="L353" s="41"/>
      <c r="N353" s="41"/>
    </row>
    <row r="354" spans="1:14" x14ac:dyDescent="0.2">
      <c r="A354" s="41"/>
      <c r="B354" s="73"/>
      <c r="C354" s="73"/>
      <c r="D354" s="73"/>
      <c r="E354" s="73"/>
      <c r="F354" s="73"/>
      <c r="G354" s="73"/>
      <c r="I354" s="73"/>
      <c r="J354" s="41"/>
      <c r="L354" s="41"/>
      <c r="N354" s="41"/>
    </row>
    <row r="355" spans="1:14" x14ac:dyDescent="0.2">
      <c r="A355" s="41"/>
      <c r="B355" s="73"/>
      <c r="C355" s="73"/>
      <c r="D355" s="73"/>
      <c r="E355" s="73"/>
      <c r="F355" s="73"/>
      <c r="G355" s="73"/>
      <c r="I355" s="73"/>
      <c r="J355" s="41"/>
      <c r="L355" s="41"/>
      <c r="N355" s="41"/>
    </row>
    <row r="356" spans="1:14" x14ac:dyDescent="0.2">
      <c r="A356" s="41"/>
      <c r="B356" s="73"/>
      <c r="C356" s="73"/>
      <c r="D356" s="73"/>
      <c r="E356" s="73"/>
      <c r="F356" s="73"/>
      <c r="G356" s="73"/>
      <c r="I356" s="73"/>
      <c r="J356" s="41"/>
      <c r="L356" s="41"/>
      <c r="N356" s="41"/>
    </row>
    <row r="357" spans="1:14" x14ac:dyDescent="0.2">
      <c r="A357" s="41"/>
      <c r="B357" s="73"/>
      <c r="C357" s="73"/>
      <c r="D357" s="73"/>
      <c r="E357" s="73"/>
      <c r="F357" s="73"/>
      <c r="G357" s="73"/>
      <c r="I357" s="73"/>
      <c r="J357" s="41"/>
      <c r="L357" s="41"/>
      <c r="N357" s="41"/>
    </row>
    <row r="358" spans="1:14" x14ac:dyDescent="0.2">
      <c r="A358" s="41"/>
      <c r="B358" s="73"/>
      <c r="C358" s="73"/>
      <c r="D358" s="73"/>
      <c r="E358" s="73"/>
      <c r="F358" s="73"/>
      <c r="G358" s="73"/>
      <c r="I358" s="73"/>
      <c r="J358" s="41"/>
      <c r="L358" s="41"/>
      <c r="N358" s="41"/>
    </row>
    <row r="359" spans="1:14" x14ac:dyDescent="0.2">
      <c r="A359" s="41"/>
      <c r="B359" s="73"/>
      <c r="C359" s="73"/>
      <c r="D359" s="73"/>
      <c r="E359" s="73"/>
      <c r="F359" s="73"/>
      <c r="G359" s="73"/>
      <c r="I359" s="73"/>
      <c r="J359" s="41"/>
      <c r="L359" s="41"/>
      <c r="N359" s="41"/>
    </row>
    <row r="360" spans="1:14" x14ac:dyDescent="0.2">
      <c r="A360" s="41"/>
      <c r="B360" s="73"/>
      <c r="C360" s="73"/>
      <c r="D360" s="73"/>
      <c r="E360" s="73"/>
      <c r="F360" s="73"/>
      <c r="G360" s="73"/>
      <c r="I360" s="73"/>
      <c r="J360" s="41"/>
      <c r="L360" s="41"/>
      <c r="N360" s="41"/>
    </row>
    <row r="361" spans="1:14" x14ac:dyDescent="0.2">
      <c r="A361" s="41"/>
      <c r="B361" s="73"/>
      <c r="C361" s="73"/>
      <c r="D361" s="73"/>
      <c r="E361" s="73"/>
      <c r="F361" s="73"/>
      <c r="G361" s="73"/>
      <c r="I361" s="73"/>
      <c r="J361" s="41"/>
      <c r="L361" s="41"/>
      <c r="N361" s="41"/>
    </row>
    <row r="362" spans="1:14" x14ac:dyDescent="0.2">
      <c r="A362" s="41"/>
      <c r="B362" s="73"/>
      <c r="C362" s="73"/>
      <c r="D362" s="73"/>
      <c r="E362" s="73"/>
      <c r="F362" s="73"/>
      <c r="G362" s="73"/>
      <c r="I362" s="73"/>
      <c r="J362" s="41"/>
      <c r="L362" s="41"/>
      <c r="N362" s="41"/>
    </row>
    <row r="363" spans="1:14" x14ac:dyDescent="0.2">
      <c r="A363" s="41"/>
      <c r="B363" s="73"/>
      <c r="C363" s="73"/>
      <c r="D363" s="73"/>
      <c r="E363" s="73"/>
      <c r="F363" s="73"/>
      <c r="G363" s="73"/>
      <c r="I363" s="73"/>
      <c r="J363" s="41"/>
      <c r="L363" s="41"/>
      <c r="N363" s="41"/>
    </row>
    <row r="364" spans="1:14" x14ac:dyDescent="0.2">
      <c r="A364" s="41"/>
      <c r="B364" s="73"/>
      <c r="C364" s="73"/>
      <c r="D364" s="73"/>
      <c r="E364" s="73"/>
      <c r="F364" s="73"/>
      <c r="G364" s="73"/>
      <c r="I364" s="73"/>
      <c r="J364" s="41"/>
      <c r="L364" s="41"/>
      <c r="N364" s="41"/>
    </row>
    <row r="365" spans="1:14" x14ac:dyDescent="0.2">
      <c r="A365" s="41"/>
      <c r="B365" s="73"/>
      <c r="C365" s="73"/>
      <c r="D365" s="73"/>
      <c r="E365" s="73"/>
      <c r="F365" s="73"/>
      <c r="G365" s="73"/>
      <c r="I365" s="73"/>
      <c r="J365" s="41"/>
      <c r="L365" s="41"/>
      <c r="N365" s="41"/>
    </row>
    <row r="366" spans="1:14" x14ac:dyDescent="0.2">
      <c r="A366" s="41"/>
      <c r="B366" s="73"/>
      <c r="C366" s="73"/>
      <c r="D366" s="73"/>
      <c r="E366" s="73"/>
      <c r="F366" s="73"/>
      <c r="G366" s="73"/>
      <c r="I366" s="73"/>
      <c r="J366" s="41"/>
      <c r="L366" s="41"/>
      <c r="N366" s="41"/>
    </row>
    <row r="367" spans="1:14" x14ac:dyDescent="0.2">
      <c r="A367" s="41"/>
      <c r="B367" s="73"/>
      <c r="C367" s="73"/>
      <c r="D367" s="73"/>
      <c r="E367" s="73"/>
      <c r="F367" s="73"/>
      <c r="G367" s="73"/>
      <c r="I367" s="73"/>
      <c r="J367" s="41"/>
      <c r="L367" s="41"/>
      <c r="N367" s="41"/>
    </row>
    <row r="368" spans="1:14" x14ac:dyDescent="0.2">
      <c r="A368" s="41"/>
      <c r="B368" s="73"/>
      <c r="C368" s="73"/>
      <c r="D368" s="73"/>
      <c r="E368" s="73"/>
      <c r="F368" s="73"/>
      <c r="G368" s="73"/>
      <c r="I368" s="73"/>
      <c r="J368" s="41"/>
      <c r="L368" s="41"/>
      <c r="N368" s="41"/>
    </row>
    <row r="369" spans="1:14" x14ac:dyDescent="0.2">
      <c r="A369" s="41"/>
      <c r="B369" s="73"/>
      <c r="C369" s="73"/>
      <c r="D369" s="73"/>
      <c r="E369" s="73"/>
      <c r="F369" s="73"/>
      <c r="G369" s="73"/>
      <c r="I369" s="73"/>
      <c r="J369" s="41"/>
      <c r="L369" s="41"/>
      <c r="N369" s="41"/>
    </row>
    <row r="370" spans="1:14" x14ac:dyDescent="0.2">
      <c r="A370" s="41"/>
      <c r="B370" s="73"/>
      <c r="C370" s="73"/>
      <c r="D370" s="73"/>
      <c r="E370" s="73"/>
      <c r="F370" s="73"/>
      <c r="G370" s="73"/>
      <c r="I370" s="73"/>
      <c r="J370" s="41"/>
      <c r="L370" s="41"/>
      <c r="N370" s="41"/>
    </row>
    <row r="371" spans="1:14" x14ac:dyDescent="0.2">
      <c r="A371" s="41"/>
      <c r="B371" s="73"/>
      <c r="C371" s="73"/>
      <c r="D371" s="73"/>
      <c r="E371" s="73"/>
      <c r="F371" s="73"/>
      <c r="G371" s="73"/>
      <c r="I371" s="73"/>
      <c r="J371" s="41"/>
      <c r="L371" s="41"/>
      <c r="N371" s="41"/>
    </row>
    <row r="372" spans="1:14" x14ac:dyDescent="0.2">
      <c r="A372" s="41"/>
      <c r="B372" s="73"/>
      <c r="C372" s="73"/>
      <c r="D372" s="73"/>
      <c r="E372" s="73"/>
      <c r="F372" s="73"/>
      <c r="G372" s="73"/>
      <c r="I372" s="73"/>
      <c r="J372" s="41"/>
      <c r="L372" s="41"/>
      <c r="N372" s="41"/>
    </row>
    <row r="373" spans="1:14" x14ac:dyDescent="0.2">
      <c r="A373" s="41"/>
      <c r="B373" s="73"/>
      <c r="C373" s="73"/>
      <c r="D373" s="73"/>
      <c r="E373" s="73"/>
      <c r="F373" s="73"/>
      <c r="G373" s="73"/>
      <c r="I373" s="73"/>
      <c r="J373" s="41"/>
      <c r="L373" s="41"/>
      <c r="N373" s="41"/>
    </row>
    <row r="374" spans="1:14" x14ac:dyDescent="0.2">
      <c r="A374" s="41"/>
      <c r="B374" s="73"/>
      <c r="C374" s="73"/>
      <c r="D374" s="73"/>
      <c r="E374" s="73"/>
      <c r="F374" s="73"/>
      <c r="G374" s="73"/>
      <c r="I374" s="73"/>
      <c r="J374" s="41"/>
      <c r="L374" s="41"/>
      <c r="N374" s="41"/>
    </row>
    <row r="375" spans="1:14" x14ac:dyDescent="0.2">
      <c r="A375" s="41"/>
      <c r="B375" s="73"/>
      <c r="C375" s="73"/>
      <c r="D375" s="73"/>
      <c r="E375" s="73"/>
      <c r="F375" s="73"/>
      <c r="G375" s="73"/>
      <c r="I375" s="73"/>
      <c r="J375" s="41"/>
      <c r="L375" s="41"/>
      <c r="N375" s="41"/>
    </row>
    <row r="376" spans="1:14" x14ac:dyDescent="0.2">
      <c r="A376" s="41"/>
      <c r="B376" s="73"/>
      <c r="C376" s="73"/>
      <c r="D376" s="73"/>
      <c r="E376" s="73"/>
      <c r="F376" s="73"/>
      <c r="G376" s="73"/>
      <c r="I376" s="73"/>
      <c r="J376" s="41"/>
      <c r="L376" s="41"/>
      <c r="N376" s="41"/>
    </row>
    <row r="377" spans="1:14" x14ac:dyDescent="0.2">
      <c r="A377" s="41"/>
      <c r="B377" s="73"/>
      <c r="C377" s="73"/>
      <c r="D377" s="73"/>
      <c r="E377" s="73"/>
      <c r="F377" s="73"/>
      <c r="G377" s="73"/>
      <c r="I377" s="73"/>
      <c r="J377" s="41"/>
      <c r="L377" s="41"/>
      <c r="N377" s="41"/>
    </row>
    <row r="378" spans="1:14" x14ac:dyDescent="0.2">
      <c r="A378" s="41"/>
      <c r="B378" s="73"/>
      <c r="C378" s="73"/>
      <c r="D378" s="73"/>
      <c r="E378" s="73"/>
      <c r="F378" s="73"/>
      <c r="G378" s="73"/>
      <c r="I378" s="73"/>
      <c r="J378" s="41"/>
      <c r="L378" s="41"/>
      <c r="N378" s="41"/>
    </row>
    <row r="379" spans="1:14" x14ac:dyDescent="0.2">
      <c r="A379" s="41"/>
      <c r="B379" s="73"/>
      <c r="C379" s="73"/>
      <c r="D379" s="73"/>
      <c r="E379" s="73"/>
      <c r="F379" s="73"/>
      <c r="G379" s="73"/>
      <c r="I379" s="73"/>
      <c r="J379" s="41"/>
      <c r="L379" s="41"/>
      <c r="N379" s="41"/>
    </row>
    <row r="380" spans="1:14" x14ac:dyDescent="0.2">
      <c r="A380" s="41"/>
      <c r="B380" s="73"/>
      <c r="C380" s="73"/>
      <c r="D380" s="73"/>
      <c r="E380" s="73"/>
      <c r="F380" s="73"/>
      <c r="G380" s="73"/>
      <c r="I380" s="73"/>
      <c r="J380" s="41"/>
      <c r="L380" s="41"/>
      <c r="N380" s="41"/>
    </row>
    <row r="381" spans="1:14" x14ac:dyDescent="0.2">
      <c r="A381" s="41"/>
      <c r="B381" s="73"/>
      <c r="C381" s="73"/>
      <c r="D381" s="73"/>
      <c r="E381" s="73"/>
      <c r="F381" s="73"/>
      <c r="G381" s="73"/>
      <c r="I381" s="73"/>
      <c r="J381" s="41"/>
      <c r="L381" s="41"/>
      <c r="N381" s="41"/>
    </row>
    <row r="382" spans="1:14" x14ac:dyDescent="0.2">
      <c r="A382" s="41"/>
      <c r="B382" s="73"/>
      <c r="C382" s="73"/>
      <c r="D382" s="73"/>
      <c r="E382" s="73"/>
      <c r="F382" s="73"/>
      <c r="G382" s="73"/>
      <c r="I382" s="73"/>
      <c r="J382" s="41"/>
      <c r="L382" s="41"/>
      <c r="N382" s="41"/>
    </row>
    <row r="383" spans="1:14" x14ac:dyDescent="0.2">
      <c r="A383" s="41"/>
      <c r="B383" s="73"/>
      <c r="C383" s="73"/>
      <c r="D383" s="73"/>
      <c r="E383" s="73"/>
      <c r="F383" s="73"/>
      <c r="G383" s="73"/>
      <c r="I383" s="73"/>
      <c r="J383" s="41"/>
      <c r="L383" s="41"/>
      <c r="N383" s="41"/>
    </row>
    <row r="384" spans="1:14" x14ac:dyDescent="0.2">
      <c r="A384" s="41"/>
      <c r="B384" s="73"/>
      <c r="C384" s="73"/>
      <c r="D384" s="73"/>
      <c r="E384" s="73"/>
      <c r="F384" s="73"/>
      <c r="G384" s="73"/>
      <c r="I384" s="73"/>
      <c r="J384" s="41"/>
      <c r="L384" s="41"/>
      <c r="N384" s="41"/>
    </row>
    <row r="385" spans="1:14" x14ac:dyDescent="0.2">
      <c r="A385" s="41"/>
      <c r="B385" s="73"/>
      <c r="C385" s="73"/>
      <c r="D385" s="73"/>
      <c r="E385" s="73"/>
      <c r="F385" s="73"/>
      <c r="G385" s="73"/>
      <c r="I385" s="73"/>
      <c r="J385" s="41"/>
      <c r="L385" s="41"/>
      <c r="N385" s="41"/>
    </row>
    <row r="386" spans="1:14" x14ac:dyDescent="0.2">
      <c r="A386" s="41"/>
      <c r="B386" s="73"/>
      <c r="C386" s="73"/>
      <c r="D386" s="73"/>
      <c r="E386" s="73"/>
      <c r="F386" s="73"/>
      <c r="G386" s="73"/>
      <c r="I386" s="73"/>
      <c r="J386" s="41"/>
      <c r="L386" s="41"/>
      <c r="N386" s="41"/>
    </row>
    <row r="387" spans="1:14" x14ac:dyDescent="0.2">
      <c r="A387" s="41"/>
      <c r="B387" s="73"/>
      <c r="C387" s="73"/>
      <c r="D387" s="73"/>
      <c r="E387" s="73"/>
      <c r="F387" s="73"/>
      <c r="G387" s="73"/>
      <c r="I387" s="73"/>
      <c r="J387" s="41"/>
      <c r="L387" s="41"/>
      <c r="N387" s="41"/>
    </row>
    <row r="388" spans="1:14" x14ac:dyDescent="0.2">
      <c r="A388" s="41"/>
      <c r="B388" s="73"/>
      <c r="C388" s="73"/>
      <c r="D388" s="73"/>
      <c r="E388" s="73"/>
      <c r="F388" s="73"/>
      <c r="G388" s="73"/>
      <c r="I388" s="73"/>
      <c r="J388" s="41"/>
      <c r="L388" s="41"/>
      <c r="N388" s="41"/>
    </row>
    <row r="389" spans="1:14" x14ac:dyDescent="0.2">
      <c r="A389" s="41"/>
      <c r="B389" s="73"/>
      <c r="C389" s="73"/>
      <c r="D389" s="73"/>
      <c r="E389" s="73"/>
      <c r="F389" s="73"/>
      <c r="G389" s="73"/>
      <c r="I389" s="73"/>
      <c r="J389" s="41"/>
      <c r="L389" s="41"/>
      <c r="N389" s="41"/>
    </row>
    <row r="390" spans="1:14" x14ac:dyDescent="0.2">
      <c r="A390" s="41"/>
      <c r="B390" s="73"/>
      <c r="C390" s="73"/>
      <c r="D390" s="73"/>
      <c r="E390" s="73"/>
      <c r="F390" s="73"/>
      <c r="G390" s="73"/>
      <c r="I390" s="73"/>
      <c r="J390" s="41"/>
      <c r="L390" s="41"/>
      <c r="N390" s="41"/>
    </row>
    <row r="391" spans="1:14" x14ac:dyDescent="0.2">
      <c r="A391" s="41"/>
      <c r="B391" s="73"/>
      <c r="C391" s="73"/>
      <c r="D391" s="73"/>
      <c r="E391" s="73"/>
      <c r="F391" s="73"/>
      <c r="G391" s="73"/>
      <c r="I391" s="73"/>
      <c r="J391" s="41"/>
      <c r="L391" s="41"/>
      <c r="N391" s="41"/>
    </row>
    <row r="392" spans="1:14" x14ac:dyDescent="0.2">
      <c r="A392" s="41"/>
      <c r="B392" s="73"/>
      <c r="C392" s="73"/>
      <c r="D392" s="73"/>
      <c r="E392" s="73"/>
      <c r="F392" s="73"/>
      <c r="G392" s="73"/>
      <c r="I392" s="73"/>
      <c r="J392" s="41"/>
      <c r="L392" s="41"/>
      <c r="N392" s="41"/>
    </row>
    <row r="393" spans="1:14" x14ac:dyDescent="0.2">
      <c r="A393" s="41"/>
      <c r="B393" s="73"/>
      <c r="C393" s="73"/>
      <c r="D393" s="73"/>
      <c r="E393" s="73"/>
      <c r="F393" s="73"/>
      <c r="G393" s="73"/>
      <c r="I393" s="73"/>
      <c r="J393" s="41"/>
      <c r="L393" s="41"/>
      <c r="N393" s="41"/>
    </row>
    <row r="394" spans="1:14" x14ac:dyDescent="0.2">
      <c r="A394" s="41"/>
      <c r="B394" s="73"/>
      <c r="C394" s="73"/>
      <c r="D394" s="73"/>
      <c r="E394" s="73"/>
      <c r="F394" s="73"/>
      <c r="G394" s="73"/>
      <c r="I394" s="73"/>
      <c r="J394" s="41"/>
      <c r="L394" s="41"/>
      <c r="N394" s="41"/>
    </row>
    <row r="395" spans="1:14" x14ac:dyDescent="0.2">
      <c r="A395" s="41"/>
      <c r="B395" s="73"/>
      <c r="C395" s="73"/>
      <c r="D395" s="73"/>
      <c r="E395" s="73"/>
      <c r="F395" s="73"/>
      <c r="G395" s="73"/>
      <c r="I395" s="73"/>
      <c r="J395" s="41"/>
      <c r="L395" s="41"/>
      <c r="N395" s="41"/>
    </row>
    <row r="396" spans="1:14" x14ac:dyDescent="0.2">
      <c r="A396" s="41"/>
      <c r="B396" s="73"/>
      <c r="C396" s="73"/>
      <c r="D396" s="73"/>
      <c r="E396" s="73"/>
      <c r="F396" s="73"/>
      <c r="G396" s="73"/>
      <c r="I396" s="73"/>
      <c r="J396" s="41"/>
      <c r="L396" s="41"/>
      <c r="N396" s="41"/>
    </row>
    <row r="397" spans="1:14" x14ac:dyDescent="0.2">
      <c r="A397" s="41"/>
      <c r="B397" s="73"/>
      <c r="C397" s="73"/>
      <c r="D397" s="73"/>
      <c r="E397" s="73"/>
      <c r="F397" s="73"/>
      <c r="G397" s="73"/>
      <c r="I397" s="73"/>
      <c r="J397" s="41"/>
      <c r="L397" s="41"/>
      <c r="N397" s="41"/>
    </row>
    <row r="398" spans="1:14" x14ac:dyDescent="0.2">
      <c r="A398" s="41"/>
      <c r="B398" s="73"/>
      <c r="C398" s="73"/>
      <c r="D398" s="73"/>
      <c r="E398" s="73"/>
      <c r="F398" s="73"/>
      <c r="G398" s="73"/>
      <c r="I398" s="73"/>
      <c r="J398" s="41"/>
      <c r="L398" s="41"/>
      <c r="N398" s="41"/>
    </row>
    <row r="399" spans="1:14" x14ac:dyDescent="0.2">
      <c r="A399" s="41"/>
      <c r="B399" s="73"/>
      <c r="C399" s="73"/>
      <c r="D399" s="73"/>
      <c r="E399" s="73"/>
      <c r="F399" s="73"/>
      <c r="G399" s="73"/>
      <c r="I399" s="73"/>
      <c r="J399" s="41"/>
      <c r="L399" s="41"/>
      <c r="N399" s="41"/>
    </row>
    <row r="400" spans="1:14" x14ac:dyDescent="0.2">
      <c r="A400" s="41"/>
      <c r="B400" s="73"/>
      <c r="C400" s="73"/>
      <c r="D400" s="73"/>
      <c r="E400" s="73"/>
      <c r="F400" s="73"/>
      <c r="G400" s="73"/>
      <c r="I400" s="73"/>
      <c r="J400" s="41"/>
      <c r="L400" s="41"/>
      <c r="N400" s="41"/>
    </row>
    <row r="401" spans="1:14" x14ac:dyDescent="0.2">
      <c r="A401" s="41"/>
      <c r="B401" s="73"/>
      <c r="C401" s="73"/>
      <c r="D401" s="73"/>
      <c r="E401" s="73"/>
      <c r="F401" s="73"/>
      <c r="G401" s="73"/>
      <c r="I401" s="73"/>
      <c r="J401" s="41"/>
      <c r="L401" s="41"/>
      <c r="N401" s="41"/>
    </row>
  </sheetData>
  <mergeCells count="5">
    <mergeCell ref="B2:P2"/>
    <mergeCell ref="B4:P4"/>
    <mergeCell ref="O3:P3"/>
    <mergeCell ref="B188:P188"/>
    <mergeCell ref="B189:P189"/>
  </mergeCells>
  <phoneticPr fontId="4" type="noConversion"/>
  <hyperlinks>
    <hyperlink ref="O3" location="Índice!A1" display="Volver al índice"/>
  </hyperlinks>
  <printOptions horizontalCentered="1" verticalCentered="1"/>
  <pageMargins left="0" right="0" top="0.78740157480314965" bottom="0.39370078740157483" header="0" footer="0"/>
  <pageSetup paperSize="9" scale="70" firstPageNumber="21" fitToHeight="0" orientation="portrait" useFirstPageNumber="1" r:id="rId1"/>
  <headerFooter differentFirst="1">
    <oddFooter>Página &amp;P</oddFooter>
    <firstHeader>&amp;C&amp;G</firstHeader>
    <firstFooter>Página &amp;P</firstFooter>
  </headerFooter>
  <rowBreaks count="4" manualBreakCount="4">
    <brk id="45" max="15" man="1"/>
    <brk id="85" max="15" man="1"/>
    <brk id="126" max="15" man="1"/>
    <brk id="164" max="15" man="1"/>
  </rowBreaks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W193"/>
  <sheetViews>
    <sheetView zoomScaleNormal="100" zoomScaleSheetLayoutView="100" zoomScalePageLayoutView="70" workbookViewId="0">
      <selection activeCell="X1" sqref="X1:X1048576"/>
    </sheetView>
  </sheetViews>
  <sheetFormatPr baseColWidth="10" defaultRowHeight="12" x14ac:dyDescent="0.2"/>
  <cols>
    <col min="1" max="1" width="28" style="34" customWidth="1"/>
    <col min="2" max="2" width="6.42578125" style="34" customWidth="1"/>
    <col min="3" max="3" width="6.140625" style="34" customWidth="1"/>
    <col min="4" max="23" width="7.140625" style="34" customWidth="1"/>
    <col min="24" max="16384" width="11.42578125" style="34"/>
  </cols>
  <sheetData>
    <row r="2" spans="1:23" ht="21" x14ac:dyDescent="0.35">
      <c r="A2" s="337"/>
      <c r="B2" s="556" t="s">
        <v>307</v>
      </c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</row>
    <row r="3" spans="1:23" ht="12.75" x14ac:dyDescent="0.2">
      <c r="U3" s="66" t="s">
        <v>309</v>
      </c>
    </row>
    <row r="4" spans="1:23" x14ac:dyDescent="0.2">
      <c r="B4" s="593" t="s">
        <v>293</v>
      </c>
      <c r="C4" s="593"/>
      <c r="D4" s="593"/>
      <c r="E4" s="593"/>
      <c r="F4" s="593"/>
      <c r="G4" s="593"/>
      <c r="H4" s="593"/>
      <c r="I4" s="593"/>
      <c r="J4" s="593"/>
      <c r="K4" s="593"/>
      <c r="L4" s="593"/>
      <c r="M4" s="593"/>
      <c r="N4" s="593"/>
      <c r="O4" s="593"/>
      <c r="P4" s="593"/>
      <c r="Q4" s="593"/>
      <c r="R4" s="593"/>
      <c r="S4" s="593"/>
      <c r="T4" s="593"/>
      <c r="U4" s="593"/>
      <c r="V4" s="593"/>
    </row>
    <row r="5" spans="1:23" ht="12.75" thickBot="1" x14ac:dyDescent="0.25"/>
    <row r="6" spans="1:23" ht="12.75" thickTop="1" x14ac:dyDescent="0.2">
      <c r="B6" s="594" t="s">
        <v>37</v>
      </c>
      <c r="C6" s="588"/>
      <c r="D6" s="595"/>
      <c r="E6" s="596" t="s">
        <v>50</v>
      </c>
      <c r="F6" s="597"/>
      <c r="G6" s="597"/>
      <c r="H6" s="598" t="s">
        <v>345</v>
      </c>
      <c r="I6" s="598"/>
      <c r="J6" s="598"/>
      <c r="K6" s="598" t="s">
        <v>10</v>
      </c>
      <c r="L6" s="598"/>
      <c r="M6" s="599"/>
      <c r="N6" s="587" t="s">
        <v>12</v>
      </c>
      <c r="O6" s="588"/>
      <c r="P6" s="589"/>
      <c r="Q6" s="587" t="s">
        <v>346</v>
      </c>
      <c r="R6" s="588"/>
      <c r="S6" s="589"/>
      <c r="T6" s="587" t="s">
        <v>347</v>
      </c>
      <c r="U6" s="588"/>
      <c r="V6" s="589"/>
      <c r="W6" s="590" t="s">
        <v>15</v>
      </c>
    </row>
    <row r="7" spans="1:23" ht="12.75" thickBot="1" x14ac:dyDescent="0.25">
      <c r="B7" s="299" t="s">
        <v>38</v>
      </c>
      <c r="C7" s="300" t="s">
        <v>39</v>
      </c>
      <c r="D7" s="301" t="s">
        <v>44</v>
      </c>
      <c r="E7" s="302" t="s">
        <v>38</v>
      </c>
      <c r="F7" s="300" t="s">
        <v>39</v>
      </c>
      <c r="G7" s="303" t="s">
        <v>44</v>
      </c>
      <c r="H7" s="332" t="s">
        <v>38</v>
      </c>
      <c r="I7" s="332" t="s">
        <v>39</v>
      </c>
      <c r="J7" s="333" t="s">
        <v>44</v>
      </c>
      <c r="K7" s="332" t="s">
        <v>38</v>
      </c>
      <c r="L7" s="332" t="s">
        <v>39</v>
      </c>
      <c r="M7" s="334" t="s">
        <v>44</v>
      </c>
      <c r="N7" s="304" t="s">
        <v>38</v>
      </c>
      <c r="O7" s="300" t="s">
        <v>39</v>
      </c>
      <c r="P7" s="305" t="s">
        <v>44</v>
      </c>
      <c r="Q7" s="304" t="s">
        <v>38</v>
      </c>
      <c r="R7" s="300" t="s">
        <v>39</v>
      </c>
      <c r="S7" s="305" t="s">
        <v>44</v>
      </c>
      <c r="T7" s="304" t="s">
        <v>38</v>
      </c>
      <c r="U7" s="300" t="s">
        <v>39</v>
      </c>
      <c r="V7" s="305" t="s">
        <v>44</v>
      </c>
      <c r="W7" s="591"/>
    </row>
    <row r="8" spans="1:23" ht="23.25" customHeight="1" thickTop="1" x14ac:dyDescent="0.2">
      <c r="A8" s="67" t="s">
        <v>112</v>
      </c>
      <c r="B8" s="306"/>
      <c r="C8" s="307">
        <v>2</v>
      </c>
      <c r="D8" s="308">
        <f>C8+B8</f>
        <v>2</v>
      </c>
      <c r="E8" s="306">
        <f>H8+K8</f>
        <v>0</v>
      </c>
      <c r="F8" s="309">
        <f>I8+L8</f>
        <v>1</v>
      </c>
      <c r="G8" s="310">
        <f>F8+E8</f>
        <v>1</v>
      </c>
      <c r="H8" s="311"/>
      <c r="I8" s="309"/>
      <c r="J8" s="310">
        <f>I8+H8</f>
        <v>0</v>
      </c>
      <c r="K8" s="311"/>
      <c r="L8" s="309">
        <v>1</v>
      </c>
      <c r="M8" s="312">
        <f>L8+K8</f>
        <v>1</v>
      </c>
      <c r="N8" s="306"/>
      <c r="O8" s="307"/>
      <c r="P8" s="308">
        <f>O8+N8</f>
        <v>0</v>
      </c>
      <c r="Q8" s="306"/>
      <c r="R8" s="307"/>
      <c r="S8" s="308">
        <f>R8+Q8</f>
        <v>0</v>
      </c>
      <c r="T8" s="306"/>
      <c r="U8" s="307"/>
      <c r="V8" s="308">
        <f>U8+T8</f>
        <v>0</v>
      </c>
      <c r="W8" s="313">
        <f>D8+G8+P8+S8+V8</f>
        <v>3</v>
      </c>
    </row>
    <row r="9" spans="1:23" ht="23.25" customHeight="1" x14ac:dyDescent="0.2">
      <c r="A9" s="67" t="s">
        <v>113</v>
      </c>
      <c r="B9" s="314">
        <v>45</v>
      </c>
      <c r="C9" s="315">
        <v>38</v>
      </c>
      <c r="D9" s="316">
        <f t="shared" ref="D9:D72" si="0">C9+B9</f>
        <v>83</v>
      </c>
      <c r="E9" s="314">
        <f t="shared" ref="E9:F72" si="1">H9+K9</f>
        <v>19</v>
      </c>
      <c r="F9" s="317">
        <f t="shared" si="1"/>
        <v>13</v>
      </c>
      <c r="G9" s="318">
        <f t="shared" ref="G9:G72" si="2">F9+E9</f>
        <v>32</v>
      </c>
      <c r="H9" s="319">
        <v>5</v>
      </c>
      <c r="I9" s="317">
        <v>5</v>
      </c>
      <c r="J9" s="318">
        <f t="shared" ref="J9:J72" si="3">I9+H9</f>
        <v>10</v>
      </c>
      <c r="K9" s="319">
        <v>14</v>
      </c>
      <c r="L9" s="317">
        <v>8</v>
      </c>
      <c r="M9" s="320">
        <f t="shared" ref="M9:M72" si="4">L9+K9</f>
        <v>22</v>
      </c>
      <c r="N9" s="314">
        <v>8</v>
      </c>
      <c r="O9" s="315">
        <v>5</v>
      </c>
      <c r="P9" s="316">
        <f t="shared" ref="P9:P72" si="5">O9+N9</f>
        <v>13</v>
      </c>
      <c r="Q9" s="314"/>
      <c r="R9" s="315">
        <v>4</v>
      </c>
      <c r="S9" s="316">
        <f t="shared" ref="S9:S72" si="6">R9+Q9</f>
        <v>4</v>
      </c>
      <c r="T9" s="314"/>
      <c r="U9" s="315"/>
      <c r="V9" s="316">
        <f t="shared" ref="V9:V72" si="7">U9+T9</f>
        <v>0</v>
      </c>
      <c r="W9" s="321">
        <f t="shared" ref="W9:W72" si="8">D9+G9+P9+S9+V9</f>
        <v>132</v>
      </c>
    </row>
    <row r="10" spans="1:23" ht="23.25" customHeight="1" x14ac:dyDescent="0.2">
      <c r="A10" s="67" t="s">
        <v>114</v>
      </c>
      <c r="B10" s="314">
        <v>2</v>
      </c>
      <c r="C10" s="315">
        <v>2</v>
      </c>
      <c r="D10" s="316">
        <f t="shared" si="0"/>
        <v>4</v>
      </c>
      <c r="E10" s="314">
        <f t="shared" si="1"/>
        <v>1</v>
      </c>
      <c r="F10" s="317">
        <f t="shared" si="1"/>
        <v>0</v>
      </c>
      <c r="G10" s="318">
        <f t="shared" si="2"/>
        <v>1</v>
      </c>
      <c r="H10" s="319">
        <v>1</v>
      </c>
      <c r="I10" s="317"/>
      <c r="J10" s="318">
        <f t="shared" si="3"/>
        <v>1</v>
      </c>
      <c r="K10" s="319"/>
      <c r="L10" s="317"/>
      <c r="M10" s="320">
        <f t="shared" si="4"/>
        <v>0</v>
      </c>
      <c r="N10" s="314"/>
      <c r="O10" s="315">
        <v>1</v>
      </c>
      <c r="P10" s="316">
        <f t="shared" si="5"/>
        <v>1</v>
      </c>
      <c r="Q10" s="314"/>
      <c r="R10" s="315"/>
      <c r="S10" s="316">
        <f t="shared" si="6"/>
        <v>0</v>
      </c>
      <c r="T10" s="314"/>
      <c r="U10" s="315"/>
      <c r="V10" s="316">
        <f t="shared" si="7"/>
        <v>0</v>
      </c>
      <c r="W10" s="321">
        <f t="shared" si="8"/>
        <v>6</v>
      </c>
    </row>
    <row r="11" spans="1:23" ht="23.25" customHeight="1" x14ac:dyDescent="0.2">
      <c r="A11" s="67" t="s">
        <v>115</v>
      </c>
      <c r="B11" s="314">
        <v>126</v>
      </c>
      <c r="C11" s="315">
        <v>116</v>
      </c>
      <c r="D11" s="316">
        <f t="shared" si="0"/>
        <v>242</v>
      </c>
      <c r="E11" s="314">
        <f t="shared" si="1"/>
        <v>86</v>
      </c>
      <c r="F11" s="317">
        <f t="shared" si="1"/>
        <v>69</v>
      </c>
      <c r="G11" s="318">
        <f t="shared" si="2"/>
        <v>155</v>
      </c>
      <c r="H11" s="319">
        <v>62</v>
      </c>
      <c r="I11" s="317">
        <v>53</v>
      </c>
      <c r="J11" s="318">
        <f t="shared" si="3"/>
        <v>115</v>
      </c>
      <c r="K11" s="319">
        <v>24</v>
      </c>
      <c r="L11" s="317">
        <v>16</v>
      </c>
      <c r="M11" s="320">
        <f t="shared" si="4"/>
        <v>40</v>
      </c>
      <c r="N11" s="314">
        <v>29</v>
      </c>
      <c r="O11" s="315">
        <v>33</v>
      </c>
      <c r="P11" s="316">
        <f t="shared" si="5"/>
        <v>62</v>
      </c>
      <c r="Q11" s="314">
        <v>9</v>
      </c>
      <c r="R11" s="315">
        <v>4</v>
      </c>
      <c r="S11" s="316">
        <f t="shared" si="6"/>
        <v>13</v>
      </c>
      <c r="T11" s="314">
        <v>5</v>
      </c>
      <c r="U11" s="315">
        <v>2</v>
      </c>
      <c r="V11" s="316">
        <f t="shared" si="7"/>
        <v>7</v>
      </c>
      <c r="W11" s="321">
        <f t="shared" si="8"/>
        <v>479</v>
      </c>
    </row>
    <row r="12" spans="1:23" ht="23.25" customHeight="1" x14ac:dyDescent="0.2">
      <c r="A12" s="67" t="s">
        <v>116</v>
      </c>
      <c r="B12" s="314">
        <v>3116</v>
      </c>
      <c r="C12" s="315">
        <v>2719</v>
      </c>
      <c r="D12" s="316">
        <f t="shared" si="0"/>
        <v>5835</v>
      </c>
      <c r="E12" s="314">
        <f t="shared" si="1"/>
        <v>1346</v>
      </c>
      <c r="F12" s="317">
        <f t="shared" si="1"/>
        <v>1158</v>
      </c>
      <c r="G12" s="318">
        <f t="shared" si="2"/>
        <v>2504</v>
      </c>
      <c r="H12" s="319">
        <v>735</v>
      </c>
      <c r="I12" s="317">
        <v>738</v>
      </c>
      <c r="J12" s="318">
        <f t="shared" si="3"/>
        <v>1473</v>
      </c>
      <c r="K12" s="319">
        <v>611</v>
      </c>
      <c r="L12" s="317">
        <v>420</v>
      </c>
      <c r="M12" s="320">
        <f t="shared" si="4"/>
        <v>1031</v>
      </c>
      <c r="N12" s="314">
        <v>779</v>
      </c>
      <c r="O12" s="315">
        <v>774</v>
      </c>
      <c r="P12" s="316">
        <f t="shared" si="5"/>
        <v>1553</v>
      </c>
      <c r="Q12" s="314">
        <v>62</v>
      </c>
      <c r="R12" s="315">
        <v>60</v>
      </c>
      <c r="S12" s="316">
        <f t="shared" si="6"/>
        <v>122</v>
      </c>
      <c r="T12" s="314">
        <v>97</v>
      </c>
      <c r="U12" s="315">
        <v>37</v>
      </c>
      <c r="V12" s="316">
        <f t="shared" si="7"/>
        <v>134</v>
      </c>
      <c r="W12" s="321">
        <f t="shared" si="8"/>
        <v>10148</v>
      </c>
    </row>
    <row r="13" spans="1:23" ht="23.25" customHeight="1" x14ac:dyDescent="0.2">
      <c r="A13" s="67" t="s">
        <v>117</v>
      </c>
      <c r="B13" s="314">
        <v>1380</v>
      </c>
      <c r="C13" s="315">
        <v>1254</v>
      </c>
      <c r="D13" s="316">
        <f t="shared" si="0"/>
        <v>2634</v>
      </c>
      <c r="E13" s="314">
        <f t="shared" si="1"/>
        <v>745</v>
      </c>
      <c r="F13" s="317">
        <f t="shared" si="1"/>
        <v>685</v>
      </c>
      <c r="G13" s="318">
        <f t="shared" si="2"/>
        <v>1430</v>
      </c>
      <c r="H13" s="319">
        <v>486</v>
      </c>
      <c r="I13" s="317">
        <v>511</v>
      </c>
      <c r="J13" s="318">
        <f t="shared" si="3"/>
        <v>997</v>
      </c>
      <c r="K13" s="319">
        <v>259</v>
      </c>
      <c r="L13" s="317">
        <v>174</v>
      </c>
      <c r="M13" s="320">
        <f t="shared" si="4"/>
        <v>433</v>
      </c>
      <c r="N13" s="314">
        <v>308</v>
      </c>
      <c r="O13" s="315">
        <v>321</v>
      </c>
      <c r="P13" s="316">
        <f t="shared" si="5"/>
        <v>629</v>
      </c>
      <c r="Q13" s="314">
        <v>12</v>
      </c>
      <c r="R13" s="315">
        <v>11</v>
      </c>
      <c r="S13" s="316">
        <f t="shared" si="6"/>
        <v>23</v>
      </c>
      <c r="T13" s="314">
        <v>5</v>
      </c>
      <c r="U13" s="315">
        <v>1</v>
      </c>
      <c r="V13" s="316">
        <f t="shared" si="7"/>
        <v>6</v>
      </c>
      <c r="W13" s="321">
        <f t="shared" si="8"/>
        <v>4722</v>
      </c>
    </row>
    <row r="14" spans="1:23" ht="23.25" customHeight="1" x14ac:dyDescent="0.2">
      <c r="A14" s="67" t="s">
        <v>118</v>
      </c>
      <c r="B14" s="314">
        <v>2544</v>
      </c>
      <c r="C14" s="315">
        <v>2105</v>
      </c>
      <c r="D14" s="316">
        <f t="shared" si="0"/>
        <v>4649</v>
      </c>
      <c r="E14" s="314">
        <f t="shared" si="1"/>
        <v>1207</v>
      </c>
      <c r="F14" s="317">
        <f t="shared" si="1"/>
        <v>1044</v>
      </c>
      <c r="G14" s="318">
        <f t="shared" si="2"/>
        <v>2251</v>
      </c>
      <c r="H14" s="319">
        <v>828</v>
      </c>
      <c r="I14" s="317">
        <v>801</v>
      </c>
      <c r="J14" s="318">
        <f t="shared" si="3"/>
        <v>1629</v>
      </c>
      <c r="K14" s="319">
        <v>379</v>
      </c>
      <c r="L14" s="317">
        <v>243</v>
      </c>
      <c r="M14" s="320">
        <f t="shared" si="4"/>
        <v>622</v>
      </c>
      <c r="N14" s="314">
        <v>668</v>
      </c>
      <c r="O14" s="315">
        <v>715</v>
      </c>
      <c r="P14" s="316">
        <f t="shared" si="5"/>
        <v>1383</v>
      </c>
      <c r="Q14" s="314">
        <v>131</v>
      </c>
      <c r="R14" s="315">
        <v>115</v>
      </c>
      <c r="S14" s="316">
        <f t="shared" si="6"/>
        <v>246</v>
      </c>
      <c r="T14" s="314">
        <v>43</v>
      </c>
      <c r="U14" s="315">
        <v>27</v>
      </c>
      <c r="V14" s="316">
        <f t="shared" si="7"/>
        <v>70</v>
      </c>
      <c r="W14" s="321">
        <f t="shared" si="8"/>
        <v>8599</v>
      </c>
    </row>
    <row r="15" spans="1:23" ht="23.25" customHeight="1" x14ac:dyDescent="0.2">
      <c r="A15" s="67" t="s">
        <v>119</v>
      </c>
      <c r="B15" s="314">
        <v>51</v>
      </c>
      <c r="C15" s="315">
        <v>41</v>
      </c>
      <c r="D15" s="316">
        <f t="shared" si="0"/>
        <v>92</v>
      </c>
      <c r="E15" s="314">
        <f t="shared" si="1"/>
        <v>33</v>
      </c>
      <c r="F15" s="317">
        <f t="shared" si="1"/>
        <v>14</v>
      </c>
      <c r="G15" s="318">
        <f t="shared" si="2"/>
        <v>47</v>
      </c>
      <c r="H15" s="319">
        <v>21</v>
      </c>
      <c r="I15" s="317">
        <v>11</v>
      </c>
      <c r="J15" s="318">
        <f t="shared" si="3"/>
        <v>32</v>
      </c>
      <c r="K15" s="319">
        <v>12</v>
      </c>
      <c r="L15" s="317">
        <v>3</v>
      </c>
      <c r="M15" s="320">
        <f t="shared" si="4"/>
        <v>15</v>
      </c>
      <c r="N15" s="314">
        <v>4</v>
      </c>
      <c r="O15" s="315">
        <v>13</v>
      </c>
      <c r="P15" s="316">
        <f t="shared" si="5"/>
        <v>17</v>
      </c>
      <c r="Q15" s="314">
        <v>2</v>
      </c>
      <c r="R15" s="315"/>
      <c r="S15" s="316">
        <f t="shared" si="6"/>
        <v>2</v>
      </c>
      <c r="T15" s="314">
        <v>2</v>
      </c>
      <c r="U15" s="315"/>
      <c r="V15" s="316">
        <f t="shared" si="7"/>
        <v>2</v>
      </c>
      <c r="W15" s="321">
        <f t="shared" si="8"/>
        <v>160</v>
      </c>
    </row>
    <row r="16" spans="1:23" ht="23.25" customHeight="1" x14ac:dyDescent="0.2">
      <c r="A16" s="67" t="s">
        <v>120</v>
      </c>
      <c r="B16" s="314">
        <v>241</v>
      </c>
      <c r="C16" s="315">
        <v>246</v>
      </c>
      <c r="D16" s="316">
        <f t="shared" si="0"/>
        <v>487</v>
      </c>
      <c r="E16" s="314">
        <f t="shared" si="1"/>
        <v>124</v>
      </c>
      <c r="F16" s="317">
        <f t="shared" si="1"/>
        <v>118</v>
      </c>
      <c r="G16" s="318">
        <f t="shared" si="2"/>
        <v>242</v>
      </c>
      <c r="H16" s="319">
        <v>84</v>
      </c>
      <c r="I16" s="317">
        <v>75</v>
      </c>
      <c r="J16" s="318">
        <f t="shared" si="3"/>
        <v>159</v>
      </c>
      <c r="K16" s="319">
        <v>40</v>
      </c>
      <c r="L16" s="317">
        <v>43</v>
      </c>
      <c r="M16" s="320">
        <f t="shared" si="4"/>
        <v>83</v>
      </c>
      <c r="N16" s="314">
        <v>57</v>
      </c>
      <c r="O16" s="315">
        <v>70</v>
      </c>
      <c r="P16" s="316">
        <f t="shared" si="5"/>
        <v>127</v>
      </c>
      <c r="Q16" s="314">
        <v>2</v>
      </c>
      <c r="R16" s="315">
        <v>1</v>
      </c>
      <c r="S16" s="316">
        <f t="shared" si="6"/>
        <v>3</v>
      </c>
      <c r="T16" s="314">
        <v>2</v>
      </c>
      <c r="U16" s="315"/>
      <c r="V16" s="316">
        <f t="shared" si="7"/>
        <v>2</v>
      </c>
      <c r="W16" s="321">
        <f t="shared" si="8"/>
        <v>861</v>
      </c>
    </row>
    <row r="17" spans="1:23" ht="23.25" customHeight="1" x14ac:dyDescent="0.2">
      <c r="A17" s="67" t="s">
        <v>121</v>
      </c>
      <c r="B17" s="314">
        <v>148</v>
      </c>
      <c r="C17" s="315">
        <v>145</v>
      </c>
      <c r="D17" s="316">
        <f t="shared" si="0"/>
        <v>293</v>
      </c>
      <c r="E17" s="314">
        <f t="shared" si="1"/>
        <v>57</v>
      </c>
      <c r="F17" s="317">
        <f t="shared" si="1"/>
        <v>59</v>
      </c>
      <c r="G17" s="318">
        <f t="shared" si="2"/>
        <v>116</v>
      </c>
      <c r="H17" s="319">
        <v>35</v>
      </c>
      <c r="I17" s="317">
        <v>39</v>
      </c>
      <c r="J17" s="318">
        <f t="shared" si="3"/>
        <v>74</v>
      </c>
      <c r="K17" s="319">
        <v>22</v>
      </c>
      <c r="L17" s="317">
        <v>20</v>
      </c>
      <c r="M17" s="320">
        <f t="shared" si="4"/>
        <v>42</v>
      </c>
      <c r="N17" s="314">
        <v>33</v>
      </c>
      <c r="O17" s="315">
        <v>43</v>
      </c>
      <c r="P17" s="316">
        <f t="shared" si="5"/>
        <v>76</v>
      </c>
      <c r="Q17" s="314">
        <v>4</v>
      </c>
      <c r="R17" s="315">
        <v>4</v>
      </c>
      <c r="S17" s="316">
        <f t="shared" si="6"/>
        <v>8</v>
      </c>
      <c r="T17" s="314">
        <v>3</v>
      </c>
      <c r="U17" s="315"/>
      <c r="V17" s="316">
        <f t="shared" si="7"/>
        <v>3</v>
      </c>
      <c r="W17" s="321">
        <f t="shared" si="8"/>
        <v>496</v>
      </c>
    </row>
    <row r="18" spans="1:23" ht="23.25" customHeight="1" x14ac:dyDescent="0.2">
      <c r="A18" s="67" t="s">
        <v>122</v>
      </c>
      <c r="B18" s="314">
        <v>13</v>
      </c>
      <c r="C18" s="315">
        <v>9</v>
      </c>
      <c r="D18" s="316">
        <f t="shared" si="0"/>
        <v>22</v>
      </c>
      <c r="E18" s="314">
        <f t="shared" si="1"/>
        <v>3</v>
      </c>
      <c r="F18" s="317">
        <f t="shared" si="1"/>
        <v>5</v>
      </c>
      <c r="G18" s="318">
        <f t="shared" si="2"/>
        <v>8</v>
      </c>
      <c r="H18" s="319">
        <v>1</v>
      </c>
      <c r="I18" s="317">
        <v>4</v>
      </c>
      <c r="J18" s="318">
        <f t="shared" si="3"/>
        <v>5</v>
      </c>
      <c r="K18" s="319">
        <v>2</v>
      </c>
      <c r="L18" s="317">
        <v>1</v>
      </c>
      <c r="M18" s="320">
        <f t="shared" si="4"/>
        <v>3</v>
      </c>
      <c r="N18" s="314">
        <v>1</v>
      </c>
      <c r="O18" s="315">
        <v>1</v>
      </c>
      <c r="P18" s="316">
        <f t="shared" si="5"/>
        <v>2</v>
      </c>
      <c r="Q18" s="314"/>
      <c r="R18" s="315">
        <v>2</v>
      </c>
      <c r="S18" s="316">
        <f t="shared" si="6"/>
        <v>2</v>
      </c>
      <c r="T18" s="314"/>
      <c r="U18" s="315"/>
      <c r="V18" s="316">
        <f t="shared" si="7"/>
        <v>0</v>
      </c>
      <c r="W18" s="321">
        <f t="shared" si="8"/>
        <v>34</v>
      </c>
    </row>
    <row r="19" spans="1:23" ht="23.25" customHeight="1" x14ac:dyDescent="0.2">
      <c r="A19" s="67" t="s">
        <v>123</v>
      </c>
      <c r="B19" s="314">
        <v>8</v>
      </c>
      <c r="C19" s="315">
        <v>8</v>
      </c>
      <c r="D19" s="316">
        <f t="shared" si="0"/>
        <v>16</v>
      </c>
      <c r="E19" s="314">
        <f t="shared" si="1"/>
        <v>12</v>
      </c>
      <c r="F19" s="317">
        <f t="shared" si="1"/>
        <v>1</v>
      </c>
      <c r="G19" s="318">
        <f t="shared" si="2"/>
        <v>13</v>
      </c>
      <c r="H19" s="319">
        <v>5</v>
      </c>
      <c r="I19" s="317">
        <v>1</v>
      </c>
      <c r="J19" s="318">
        <f t="shared" si="3"/>
        <v>6</v>
      </c>
      <c r="K19" s="319">
        <v>7</v>
      </c>
      <c r="L19" s="317"/>
      <c r="M19" s="320">
        <f t="shared" si="4"/>
        <v>7</v>
      </c>
      <c r="N19" s="314">
        <v>1</v>
      </c>
      <c r="O19" s="315">
        <v>3</v>
      </c>
      <c r="P19" s="316">
        <f t="shared" si="5"/>
        <v>4</v>
      </c>
      <c r="Q19" s="314">
        <v>1</v>
      </c>
      <c r="R19" s="315"/>
      <c r="S19" s="316">
        <f t="shared" si="6"/>
        <v>1</v>
      </c>
      <c r="T19" s="314"/>
      <c r="U19" s="315"/>
      <c r="V19" s="316">
        <f t="shared" si="7"/>
        <v>0</v>
      </c>
      <c r="W19" s="321">
        <f t="shared" si="8"/>
        <v>34</v>
      </c>
    </row>
    <row r="20" spans="1:23" ht="23.25" customHeight="1" x14ac:dyDescent="0.2">
      <c r="A20" s="67" t="s">
        <v>124</v>
      </c>
      <c r="B20" s="314">
        <v>1019</v>
      </c>
      <c r="C20" s="315">
        <v>719</v>
      </c>
      <c r="D20" s="316">
        <f t="shared" si="0"/>
        <v>1738</v>
      </c>
      <c r="E20" s="314">
        <f t="shared" si="1"/>
        <v>502</v>
      </c>
      <c r="F20" s="317">
        <f t="shared" si="1"/>
        <v>350</v>
      </c>
      <c r="G20" s="318">
        <f t="shared" si="2"/>
        <v>852</v>
      </c>
      <c r="H20" s="319">
        <v>279</v>
      </c>
      <c r="I20" s="317">
        <v>220</v>
      </c>
      <c r="J20" s="318">
        <f t="shared" si="3"/>
        <v>499</v>
      </c>
      <c r="K20" s="319">
        <v>223</v>
      </c>
      <c r="L20" s="317">
        <v>130</v>
      </c>
      <c r="M20" s="320">
        <f t="shared" si="4"/>
        <v>353</v>
      </c>
      <c r="N20" s="314">
        <v>201</v>
      </c>
      <c r="O20" s="315">
        <v>186</v>
      </c>
      <c r="P20" s="316">
        <f t="shared" si="5"/>
        <v>387</v>
      </c>
      <c r="Q20" s="314">
        <v>25</v>
      </c>
      <c r="R20" s="315">
        <v>24</v>
      </c>
      <c r="S20" s="316">
        <f t="shared" si="6"/>
        <v>49</v>
      </c>
      <c r="T20" s="314">
        <v>8</v>
      </c>
      <c r="U20" s="315">
        <v>4</v>
      </c>
      <c r="V20" s="316">
        <f t="shared" si="7"/>
        <v>12</v>
      </c>
      <c r="W20" s="321">
        <f t="shared" si="8"/>
        <v>3038</v>
      </c>
    </row>
    <row r="21" spans="1:23" ht="23.25" customHeight="1" x14ac:dyDescent="0.2">
      <c r="A21" s="67" t="s">
        <v>125</v>
      </c>
      <c r="B21" s="314">
        <v>619</v>
      </c>
      <c r="C21" s="315">
        <v>539</v>
      </c>
      <c r="D21" s="316">
        <f t="shared" si="0"/>
        <v>1158</v>
      </c>
      <c r="E21" s="314">
        <f t="shared" si="1"/>
        <v>335</v>
      </c>
      <c r="F21" s="317">
        <f t="shared" si="1"/>
        <v>271</v>
      </c>
      <c r="G21" s="318">
        <f t="shared" si="2"/>
        <v>606</v>
      </c>
      <c r="H21" s="319">
        <v>174</v>
      </c>
      <c r="I21" s="317">
        <v>163</v>
      </c>
      <c r="J21" s="318">
        <f t="shared" si="3"/>
        <v>337</v>
      </c>
      <c r="K21" s="319">
        <v>161</v>
      </c>
      <c r="L21" s="317">
        <v>108</v>
      </c>
      <c r="M21" s="320">
        <f t="shared" si="4"/>
        <v>269</v>
      </c>
      <c r="N21" s="314">
        <v>136</v>
      </c>
      <c r="O21" s="315">
        <v>120</v>
      </c>
      <c r="P21" s="316">
        <f t="shared" si="5"/>
        <v>256</v>
      </c>
      <c r="Q21" s="314">
        <v>30</v>
      </c>
      <c r="R21" s="315">
        <v>20</v>
      </c>
      <c r="S21" s="316">
        <f t="shared" si="6"/>
        <v>50</v>
      </c>
      <c r="T21" s="314">
        <v>7</v>
      </c>
      <c r="U21" s="315">
        <v>5</v>
      </c>
      <c r="V21" s="316">
        <f t="shared" si="7"/>
        <v>12</v>
      </c>
      <c r="W21" s="321">
        <f t="shared" si="8"/>
        <v>2082</v>
      </c>
    </row>
    <row r="22" spans="1:23" ht="23.25" customHeight="1" x14ac:dyDescent="0.2">
      <c r="A22" s="67" t="s">
        <v>126</v>
      </c>
      <c r="B22" s="314">
        <v>194</v>
      </c>
      <c r="C22" s="315">
        <v>165</v>
      </c>
      <c r="D22" s="316">
        <f t="shared" si="0"/>
        <v>359</v>
      </c>
      <c r="E22" s="314">
        <f t="shared" si="1"/>
        <v>115</v>
      </c>
      <c r="F22" s="317">
        <f t="shared" si="1"/>
        <v>91</v>
      </c>
      <c r="G22" s="318">
        <f t="shared" si="2"/>
        <v>206</v>
      </c>
      <c r="H22" s="319">
        <v>76</v>
      </c>
      <c r="I22" s="317">
        <v>53</v>
      </c>
      <c r="J22" s="318">
        <f t="shared" si="3"/>
        <v>129</v>
      </c>
      <c r="K22" s="319">
        <v>39</v>
      </c>
      <c r="L22" s="317">
        <v>38</v>
      </c>
      <c r="M22" s="320">
        <f t="shared" si="4"/>
        <v>77</v>
      </c>
      <c r="N22" s="314">
        <v>51</v>
      </c>
      <c r="O22" s="315">
        <v>35</v>
      </c>
      <c r="P22" s="316">
        <f t="shared" si="5"/>
        <v>86</v>
      </c>
      <c r="Q22" s="314">
        <v>11</v>
      </c>
      <c r="R22" s="315">
        <v>7</v>
      </c>
      <c r="S22" s="316">
        <f t="shared" si="6"/>
        <v>18</v>
      </c>
      <c r="T22" s="314">
        <v>4</v>
      </c>
      <c r="U22" s="315">
        <v>2</v>
      </c>
      <c r="V22" s="316">
        <f t="shared" si="7"/>
        <v>6</v>
      </c>
      <c r="W22" s="321">
        <f t="shared" si="8"/>
        <v>675</v>
      </c>
    </row>
    <row r="23" spans="1:23" ht="23.25" customHeight="1" x14ac:dyDescent="0.2">
      <c r="A23" s="67" t="s">
        <v>127</v>
      </c>
      <c r="B23" s="314">
        <v>2</v>
      </c>
      <c r="C23" s="315"/>
      <c r="D23" s="316">
        <f t="shared" si="0"/>
        <v>2</v>
      </c>
      <c r="E23" s="314">
        <f t="shared" si="1"/>
        <v>3</v>
      </c>
      <c r="F23" s="317">
        <f t="shared" si="1"/>
        <v>0</v>
      </c>
      <c r="G23" s="318">
        <f t="shared" si="2"/>
        <v>3</v>
      </c>
      <c r="H23" s="319">
        <v>1</v>
      </c>
      <c r="I23" s="317"/>
      <c r="J23" s="318">
        <f t="shared" si="3"/>
        <v>1</v>
      </c>
      <c r="K23" s="319">
        <v>2</v>
      </c>
      <c r="L23" s="317"/>
      <c r="M23" s="320">
        <f t="shared" si="4"/>
        <v>2</v>
      </c>
      <c r="N23" s="314"/>
      <c r="O23" s="315"/>
      <c r="P23" s="316">
        <f t="shared" si="5"/>
        <v>0</v>
      </c>
      <c r="Q23" s="314"/>
      <c r="R23" s="315"/>
      <c r="S23" s="316">
        <f t="shared" si="6"/>
        <v>0</v>
      </c>
      <c r="T23" s="314"/>
      <c r="U23" s="315"/>
      <c r="V23" s="316">
        <f t="shared" si="7"/>
        <v>0</v>
      </c>
      <c r="W23" s="321">
        <f t="shared" si="8"/>
        <v>5</v>
      </c>
    </row>
    <row r="24" spans="1:23" ht="23.25" customHeight="1" x14ac:dyDescent="0.2">
      <c r="A24" s="67" t="s">
        <v>128</v>
      </c>
      <c r="B24" s="314">
        <v>19</v>
      </c>
      <c r="C24" s="315">
        <v>25</v>
      </c>
      <c r="D24" s="316">
        <f t="shared" si="0"/>
        <v>44</v>
      </c>
      <c r="E24" s="314">
        <f t="shared" si="1"/>
        <v>1</v>
      </c>
      <c r="F24" s="317">
        <f t="shared" si="1"/>
        <v>4</v>
      </c>
      <c r="G24" s="318">
        <f t="shared" si="2"/>
        <v>5</v>
      </c>
      <c r="H24" s="319">
        <v>1</v>
      </c>
      <c r="I24" s="317">
        <v>3</v>
      </c>
      <c r="J24" s="318">
        <f t="shared" si="3"/>
        <v>4</v>
      </c>
      <c r="K24" s="319"/>
      <c r="L24" s="317">
        <v>1</v>
      </c>
      <c r="M24" s="320">
        <f t="shared" si="4"/>
        <v>1</v>
      </c>
      <c r="N24" s="314">
        <v>6</v>
      </c>
      <c r="O24" s="315">
        <v>2</v>
      </c>
      <c r="P24" s="316">
        <f t="shared" si="5"/>
        <v>8</v>
      </c>
      <c r="Q24" s="314"/>
      <c r="R24" s="315">
        <v>1</v>
      </c>
      <c r="S24" s="316">
        <f t="shared" si="6"/>
        <v>1</v>
      </c>
      <c r="T24" s="314"/>
      <c r="U24" s="315"/>
      <c r="V24" s="316">
        <f t="shared" si="7"/>
        <v>0</v>
      </c>
      <c r="W24" s="321">
        <f t="shared" si="8"/>
        <v>58</v>
      </c>
    </row>
    <row r="25" spans="1:23" ht="23.25" customHeight="1" x14ac:dyDescent="0.2">
      <c r="A25" s="67" t="s">
        <v>129</v>
      </c>
      <c r="B25" s="314">
        <v>66</v>
      </c>
      <c r="C25" s="315">
        <v>41</v>
      </c>
      <c r="D25" s="316">
        <f t="shared" si="0"/>
        <v>107</v>
      </c>
      <c r="E25" s="314">
        <f t="shared" si="1"/>
        <v>40</v>
      </c>
      <c r="F25" s="317">
        <f t="shared" si="1"/>
        <v>28</v>
      </c>
      <c r="G25" s="318">
        <f t="shared" si="2"/>
        <v>68</v>
      </c>
      <c r="H25" s="319">
        <v>26</v>
      </c>
      <c r="I25" s="317">
        <v>19</v>
      </c>
      <c r="J25" s="318">
        <f t="shared" si="3"/>
        <v>45</v>
      </c>
      <c r="K25" s="319">
        <v>14</v>
      </c>
      <c r="L25" s="317">
        <v>9</v>
      </c>
      <c r="M25" s="320">
        <f t="shared" si="4"/>
        <v>23</v>
      </c>
      <c r="N25" s="314">
        <v>16</v>
      </c>
      <c r="O25" s="315">
        <v>16</v>
      </c>
      <c r="P25" s="316">
        <f t="shared" si="5"/>
        <v>32</v>
      </c>
      <c r="Q25" s="314"/>
      <c r="R25" s="315"/>
      <c r="S25" s="316">
        <f t="shared" si="6"/>
        <v>0</v>
      </c>
      <c r="T25" s="314"/>
      <c r="U25" s="315"/>
      <c r="V25" s="316">
        <f t="shared" si="7"/>
        <v>0</v>
      </c>
      <c r="W25" s="321">
        <f t="shared" si="8"/>
        <v>207</v>
      </c>
    </row>
    <row r="26" spans="1:23" ht="23.25" customHeight="1" x14ac:dyDescent="0.2">
      <c r="A26" s="67" t="s">
        <v>130</v>
      </c>
      <c r="B26" s="314">
        <v>29</v>
      </c>
      <c r="C26" s="315">
        <v>31</v>
      </c>
      <c r="D26" s="316">
        <f t="shared" si="0"/>
        <v>60</v>
      </c>
      <c r="E26" s="314">
        <f t="shared" si="1"/>
        <v>6</v>
      </c>
      <c r="F26" s="317">
        <f t="shared" si="1"/>
        <v>10</v>
      </c>
      <c r="G26" s="318">
        <f t="shared" si="2"/>
        <v>16</v>
      </c>
      <c r="H26" s="319">
        <v>5</v>
      </c>
      <c r="I26" s="317">
        <v>7</v>
      </c>
      <c r="J26" s="318">
        <f t="shared" si="3"/>
        <v>12</v>
      </c>
      <c r="K26" s="319">
        <v>1</v>
      </c>
      <c r="L26" s="317">
        <v>3</v>
      </c>
      <c r="M26" s="320">
        <f t="shared" si="4"/>
        <v>4</v>
      </c>
      <c r="N26" s="314">
        <v>11</v>
      </c>
      <c r="O26" s="315">
        <v>4</v>
      </c>
      <c r="P26" s="316">
        <f t="shared" si="5"/>
        <v>15</v>
      </c>
      <c r="Q26" s="314">
        <v>4</v>
      </c>
      <c r="R26" s="315"/>
      <c r="S26" s="316">
        <f t="shared" si="6"/>
        <v>4</v>
      </c>
      <c r="T26" s="314"/>
      <c r="U26" s="315"/>
      <c r="V26" s="316">
        <f t="shared" si="7"/>
        <v>0</v>
      </c>
      <c r="W26" s="321">
        <f t="shared" si="8"/>
        <v>95</v>
      </c>
    </row>
    <row r="27" spans="1:23" ht="23.25" customHeight="1" x14ac:dyDescent="0.2">
      <c r="A27" s="67" t="s">
        <v>131</v>
      </c>
      <c r="B27" s="314">
        <v>16</v>
      </c>
      <c r="C27" s="315">
        <v>9</v>
      </c>
      <c r="D27" s="316">
        <f t="shared" si="0"/>
        <v>25</v>
      </c>
      <c r="E27" s="314">
        <f t="shared" si="1"/>
        <v>8</v>
      </c>
      <c r="F27" s="317">
        <f t="shared" si="1"/>
        <v>4</v>
      </c>
      <c r="G27" s="318">
        <f t="shared" si="2"/>
        <v>12</v>
      </c>
      <c r="H27" s="319">
        <v>3</v>
      </c>
      <c r="I27" s="317">
        <v>3</v>
      </c>
      <c r="J27" s="318">
        <f t="shared" si="3"/>
        <v>6</v>
      </c>
      <c r="K27" s="319">
        <v>5</v>
      </c>
      <c r="L27" s="317">
        <v>1</v>
      </c>
      <c r="M27" s="320">
        <f t="shared" si="4"/>
        <v>6</v>
      </c>
      <c r="N27" s="314">
        <v>3</v>
      </c>
      <c r="O27" s="315">
        <v>1</v>
      </c>
      <c r="P27" s="316">
        <f t="shared" si="5"/>
        <v>4</v>
      </c>
      <c r="Q27" s="314"/>
      <c r="R27" s="315"/>
      <c r="S27" s="316">
        <f t="shared" si="6"/>
        <v>0</v>
      </c>
      <c r="T27" s="314"/>
      <c r="U27" s="315"/>
      <c r="V27" s="316">
        <f t="shared" si="7"/>
        <v>0</v>
      </c>
      <c r="W27" s="321">
        <f t="shared" si="8"/>
        <v>41</v>
      </c>
    </row>
    <row r="28" spans="1:23" ht="23.25" customHeight="1" x14ac:dyDescent="0.2">
      <c r="A28" s="67" t="s">
        <v>132</v>
      </c>
      <c r="B28" s="314">
        <v>1</v>
      </c>
      <c r="C28" s="315">
        <v>1</v>
      </c>
      <c r="D28" s="316">
        <f t="shared" si="0"/>
        <v>2</v>
      </c>
      <c r="E28" s="314">
        <f t="shared" si="1"/>
        <v>5</v>
      </c>
      <c r="F28" s="317">
        <f t="shared" si="1"/>
        <v>0</v>
      </c>
      <c r="G28" s="318">
        <f t="shared" si="2"/>
        <v>5</v>
      </c>
      <c r="H28" s="319">
        <v>4</v>
      </c>
      <c r="I28" s="317"/>
      <c r="J28" s="318">
        <f t="shared" si="3"/>
        <v>4</v>
      </c>
      <c r="K28" s="319">
        <v>1</v>
      </c>
      <c r="L28" s="317"/>
      <c r="M28" s="320">
        <f t="shared" si="4"/>
        <v>1</v>
      </c>
      <c r="N28" s="314">
        <v>3</v>
      </c>
      <c r="O28" s="315"/>
      <c r="P28" s="316">
        <f t="shared" si="5"/>
        <v>3</v>
      </c>
      <c r="Q28" s="314"/>
      <c r="R28" s="315"/>
      <c r="S28" s="316">
        <f t="shared" si="6"/>
        <v>0</v>
      </c>
      <c r="T28" s="314"/>
      <c r="U28" s="315"/>
      <c r="V28" s="316">
        <f t="shared" si="7"/>
        <v>0</v>
      </c>
      <c r="W28" s="321">
        <f t="shared" si="8"/>
        <v>10</v>
      </c>
    </row>
    <row r="29" spans="1:23" ht="23.25" customHeight="1" x14ac:dyDescent="0.2">
      <c r="A29" s="67" t="s">
        <v>133</v>
      </c>
      <c r="B29" s="314">
        <v>426</v>
      </c>
      <c r="C29" s="315">
        <v>475</v>
      </c>
      <c r="D29" s="316">
        <f t="shared" si="0"/>
        <v>901</v>
      </c>
      <c r="E29" s="314">
        <f t="shared" si="1"/>
        <v>143</v>
      </c>
      <c r="F29" s="317">
        <f t="shared" si="1"/>
        <v>94</v>
      </c>
      <c r="G29" s="318">
        <f t="shared" si="2"/>
        <v>237</v>
      </c>
      <c r="H29" s="319">
        <v>73</v>
      </c>
      <c r="I29" s="317">
        <v>56</v>
      </c>
      <c r="J29" s="318">
        <f t="shared" si="3"/>
        <v>129</v>
      </c>
      <c r="K29" s="319">
        <v>70</v>
      </c>
      <c r="L29" s="317">
        <v>38</v>
      </c>
      <c r="M29" s="320">
        <f t="shared" si="4"/>
        <v>108</v>
      </c>
      <c r="N29" s="314">
        <v>95</v>
      </c>
      <c r="O29" s="315">
        <v>97</v>
      </c>
      <c r="P29" s="316">
        <f t="shared" si="5"/>
        <v>192</v>
      </c>
      <c r="Q29" s="314">
        <v>14</v>
      </c>
      <c r="R29" s="315">
        <v>11</v>
      </c>
      <c r="S29" s="316">
        <f t="shared" si="6"/>
        <v>25</v>
      </c>
      <c r="T29" s="314">
        <v>4</v>
      </c>
      <c r="U29" s="315">
        <v>1</v>
      </c>
      <c r="V29" s="316">
        <f t="shared" si="7"/>
        <v>5</v>
      </c>
      <c r="W29" s="321">
        <f t="shared" si="8"/>
        <v>1360</v>
      </c>
    </row>
    <row r="30" spans="1:23" ht="23.25" customHeight="1" x14ac:dyDescent="0.2">
      <c r="A30" s="67" t="s">
        <v>134</v>
      </c>
      <c r="B30" s="314">
        <v>83</v>
      </c>
      <c r="C30" s="315">
        <v>47</v>
      </c>
      <c r="D30" s="316">
        <f t="shared" si="0"/>
        <v>130</v>
      </c>
      <c r="E30" s="314">
        <f t="shared" si="1"/>
        <v>46</v>
      </c>
      <c r="F30" s="317">
        <f t="shared" si="1"/>
        <v>32</v>
      </c>
      <c r="G30" s="318">
        <f t="shared" si="2"/>
        <v>78</v>
      </c>
      <c r="H30" s="319">
        <v>31</v>
      </c>
      <c r="I30" s="317">
        <v>23</v>
      </c>
      <c r="J30" s="318">
        <f t="shared" si="3"/>
        <v>54</v>
      </c>
      <c r="K30" s="319">
        <v>15</v>
      </c>
      <c r="L30" s="317">
        <v>9</v>
      </c>
      <c r="M30" s="320">
        <f t="shared" si="4"/>
        <v>24</v>
      </c>
      <c r="N30" s="314">
        <v>11</v>
      </c>
      <c r="O30" s="315">
        <v>14</v>
      </c>
      <c r="P30" s="316">
        <f t="shared" si="5"/>
        <v>25</v>
      </c>
      <c r="Q30" s="314"/>
      <c r="R30" s="315">
        <v>1</v>
      </c>
      <c r="S30" s="316">
        <f t="shared" si="6"/>
        <v>1</v>
      </c>
      <c r="T30" s="314"/>
      <c r="U30" s="315">
        <v>1</v>
      </c>
      <c r="V30" s="316">
        <f t="shared" si="7"/>
        <v>1</v>
      </c>
      <c r="W30" s="321">
        <f t="shared" si="8"/>
        <v>235</v>
      </c>
    </row>
    <row r="31" spans="1:23" ht="23.25" customHeight="1" x14ac:dyDescent="0.2">
      <c r="A31" s="67" t="s">
        <v>135</v>
      </c>
      <c r="B31" s="314">
        <v>4</v>
      </c>
      <c r="C31" s="315">
        <v>3</v>
      </c>
      <c r="D31" s="316">
        <f t="shared" si="0"/>
        <v>7</v>
      </c>
      <c r="E31" s="314">
        <f t="shared" si="1"/>
        <v>1</v>
      </c>
      <c r="F31" s="317">
        <f t="shared" si="1"/>
        <v>2</v>
      </c>
      <c r="G31" s="318">
        <f t="shared" si="2"/>
        <v>3</v>
      </c>
      <c r="H31" s="319">
        <v>1</v>
      </c>
      <c r="I31" s="317">
        <v>2</v>
      </c>
      <c r="J31" s="318">
        <f t="shared" si="3"/>
        <v>3</v>
      </c>
      <c r="K31" s="319"/>
      <c r="L31" s="317"/>
      <c r="M31" s="320">
        <f t="shared" si="4"/>
        <v>0</v>
      </c>
      <c r="N31" s="314"/>
      <c r="O31" s="315"/>
      <c r="P31" s="316">
        <f t="shared" si="5"/>
        <v>0</v>
      </c>
      <c r="Q31" s="314"/>
      <c r="R31" s="315"/>
      <c r="S31" s="316">
        <f t="shared" si="6"/>
        <v>0</v>
      </c>
      <c r="T31" s="314"/>
      <c r="U31" s="315"/>
      <c r="V31" s="316">
        <f t="shared" si="7"/>
        <v>0</v>
      </c>
      <c r="W31" s="321">
        <f t="shared" si="8"/>
        <v>10</v>
      </c>
    </row>
    <row r="32" spans="1:23" ht="23.25" customHeight="1" x14ac:dyDescent="0.2">
      <c r="A32" s="67" t="s">
        <v>136</v>
      </c>
      <c r="B32" s="314">
        <v>18</v>
      </c>
      <c r="C32" s="315">
        <v>9</v>
      </c>
      <c r="D32" s="316">
        <f t="shared" si="0"/>
        <v>27</v>
      </c>
      <c r="E32" s="314">
        <f t="shared" si="1"/>
        <v>6</v>
      </c>
      <c r="F32" s="317">
        <f t="shared" si="1"/>
        <v>7</v>
      </c>
      <c r="G32" s="318">
        <f t="shared" si="2"/>
        <v>13</v>
      </c>
      <c r="H32" s="319">
        <v>2</v>
      </c>
      <c r="I32" s="317">
        <v>3</v>
      </c>
      <c r="J32" s="318">
        <f t="shared" si="3"/>
        <v>5</v>
      </c>
      <c r="K32" s="319">
        <v>4</v>
      </c>
      <c r="L32" s="317">
        <v>4</v>
      </c>
      <c r="M32" s="320">
        <f t="shared" si="4"/>
        <v>8</v>
      </c>
      <c r="N32" s="314"/>
      <c r="O32" s="315">
        <v>4</v>
      </c>
      <c r="P32" s="316">
        <f t="shared" si="5"/>
        <v>4</v>
      </c>
      <c r="Q32" s="314"/>
      <c r="R32" s="315"/>
      <c r="S32" s="316">
        <f t="shared" si="6"/>
        <v>0</v>
      </c>
      <c r="T32" s="314"/>
      <c r="U32" s="315"/>
      <c r="V32" s="316">
        <f t="shared" si="7"/>
        <v>0</v>
      </c>
      <c r="W32" s="321">
        <f t="shared" si="8"/>
        <v>44</v>
      </c>
    </row>
    <row r="33" spans="1:23" ht="23.25" customHeight="1" x14ac:dyDescent="0.2">
      <c r="A33" s="67" t="s">
        <v>137</v>
      </c>
      <c r="B33" s="314">
        <v>126</v>
      </c>
      <c r="C33" s="315">
        <v>130</v>
      </c>
      <c r="D33" s="316">
        <f t="shared" si="0"/>
        <v>256</v>
      </c>
      <c r="E33" s="314">
        <f t="shared" si="1"/>
        <v>30</v>
      </c>
      <c r="F33" s="317">
        <f t="shared" si="1"/>
        <v>27</v>
      </c>
      <c r="G33" s="318">
        <f t="shared" si="2"/>
        <v>57</v>
      </c>
      <c r="H33" s="319">
        <v>18</v>
      </c>
      <c r="I33" s="317">
        <v>9</v>
      </c>
      <c r="J33" s="318">
        <f t="shared" si="3"/>
        <v>27</v>
      </c>
      <c r="K33" s="319">
        <v>12</v>
      </c>
      <c r="L33" s="317">
        <v>18</v>
      </c>
      <c r="M33" s="320">
        <f t="shared" si="4"/>
        <v>30</v>
      </c>
      <c r="N33" s="314">
        <v>19</v>
      </c>
      <c r="O33" s="315">
        <v>20</v>
      </c>
      <c r="P33" s="316">
        <f t="shared" si="5"/>
        <v>39</v>
      </c>
      <c r="Q33" s="314">
        <v>5</v>
      </c>
      <c r="R33" s="315">
        <v>5</v>
      </c>
      <c r="S33" s="316">
        <f t="shared" si="6"/>
        <v>10</v>
      </c>
      <c r="T33" s="314">
        <v>1</v>
      </c>
      <c r="U33" s="315"/>
      <c r="V33" s="316">
        <f t="shared" si="7"/>
        <v>1</v>
      </c>
      <c r="W33" s="321">
        <f t="shared" si="8"/>
        <v>363</v>
      </c>
    </row>
    <row r="34" spans="1:23" ht="23.25" customHeight="1" x14ac:dyDescent="0.2">
      <c r="A34" s="67" t="s">
        <v>138</v>
      </c>
      <c r="B34" s="314">
        <v>26</v>
      </c>
      <c r="C34" s="315">
        <v>10</v>
      </c>
      <c r="D34" s="316">
        <f t="shared" si="0"/>
        <v>36</v>
      </c>
      <c r="E34" s="314">
        <f t="shared" si="1"/>
        <v>12</v>
      </c>
      <c r="F34" s="317">
        <f t="shared" si="1"/>
        <v>6</v>
      </c>
      <c r="G34" s="318">
        <f t="shared" si="2"/>
        <v>18</v>
      </c>
      <c r="H34" s="319">
        <v>6</v>
      </c>
      <c r="I34" s="317">
        <v>4</v>
      </c>
      <c r="J34" s="318">
        <f t="shared" si="3"/>
        <v>10</v>
      </c>
      <c r="K34" s="319">
        <v>6</v>
      </c>
      <c r="L34" s="317">
        <v>2</v>
      </c>
      <c r="M34" s="320">
        <f t="shared" si="4"/>
        <v>8</v>
      </c>
      <c r="N34" s="314">
        <v>9</v>
      </c>
      <c r="O34" s="315"/>
      <c r="P34" s="316">
        <f t="shared" si="5"/>
        <v>9</v>
      </c>
      <c r="Q34" s="314"/>
      <c r="R34" s="315"/>
      <c r="S34" s="316">
        <f t="shared" si="6"/>
        <v>0</v>
      </c>
      <c r="T34" s="314"/>
      <c r="U34" s="315"/>
      <c r="V34" s="316">
        <f t="shared" si="7"/>
        <v>0</v>
      </c>
      <c r="W34" s="321">
        <f t="shared" si="8"/>
        <v>63</v>
      </c>
    </row>
    <row r="35" spans="1:23" ht="23.25" customHeight="1" x14ac:dyDescent="0.2">
      <c r="A35" s="67" t="s">
        <v>139</v>
      </c>
      <c r="B35" s="314">
        <v>26</v>
      </c>
      <c r="C35" s="315">
        <v>28</v>
      </c>
      <c r="D35" s="316">
        <f t="shared" si="0"/>
        <v>54</v>
      </c>
      <c r="E35" s="314">
        <f t="shared" si="1"/>
        <v>18</v>
      </c>
      <c r="F35" s="317">
        <f t="shared" si="1"/>
        <v>10</v>
      </c>
      <c r="G35" s="318">
        <f t="shared" si="2"/>
        <v>28</v>
      </c>
      <c r="H35" s="319">
        <v>11</v>
      </c>
      <c r="I35" s="317">
        <v>8</v>
      </c>
      <c r="J35" s="318">
        <f t="shared" si="3"/>
        <v>19</v>
      </c>
      <c r="K35" s="319">
        <v>7</v>
      </c>
      <c r="L35" s="317">
        <v>2</v>
      </c>
      <c r="M35" s="320">
        <f t="shared" si="4"/>
        <v>9</v>
      </c>
      <c r="N35" s="314">
        <v>8</v>
      </c>
      <c r="O35" s="315">
        <v>10</v>
      </c>
      <c r="P35" s="316">
        <f t="shared" si="5"/>
        <v>18</v>
      </c>
      <c r="Q35" s="314"/>
      <c r="R35" s="315">
        <v>1</v>
      </c>
      <c r="S35" s="316">
        <f t="shared" si="6"/>
        <v>1</v>
      </c>
      <c r="T35" s="314"/>
      <c r="U35" s="315"/>
      <c r="V35" s="316">
        <f t="shared" si="7"/>
        <v>0</v>
      </c>
      <c r="W35" s="321">
        <f t="shared" si="8"/>
        <v>101</v>
      </c>
    </row>
    <row r="36" spans="1:23" ht="21" customHeight="1" x14ac:dyDescent="0.2">
      <c r="A36" s="67" t="s">
        <v>140</v>
      </c>
      <c r="B36" s="314">
        <v>11</v>
      </c>
      <c r="C36" s="315">
        <v>10</v>
      </c>
      <c r="D36" s="316">
        <f t="shared" si="0"/>
        <v>21</v>
      </c>
      <c r="E36" s="314">
        <f t="shared" si="1"/>
        <v>1</v>
      </c>
      <c r="F36" s="317">
        <f t="shared" si="1"/>
        <v>4</v>
      </c>
      <c r="G36" s="318">
        <f t="shared" si="2"/>
        <v>5</v>
      </c>
      <c r="H36" s="319">
        <v>1</v>
      </c>
      <c r="I36" s="317">
        <v>1</v>
      </c>
      <c r="J36" s="318">
        <f t="shared" si="3"/>
        <v>2</v>
      </c>
      <c r="K36" s="319"/>
      <c r="L36" s="317">
        <v>3</v>
      </c>
      <c r="M36" s="320">
        <f t="shared" si="4"/>
        <v>3</v>
      </c>
      <c r="N36" s="314">
        <v>2</v>
      </c>
      <c r="O36" s="315">
        <v>3</v>
      </c>
      <c r="P36" s="316">
        <f t="shared" si="5"/>
        <v>5</v>
      </c>
      <c r="Q36" s="314"/>
      <c r="R36" s="315"/>
      <c r="S36" s="316">
        <f t="shared" si="6"/>
        <v>0</v>
      </c>
      <c r="T36" s="314"/>
      <c r="U36" s="315"/>
      <c r="V36" s="316">
        <f t="shared" si="7"/>
        <v>0</v>
      </c>
      <c r="W36" s="321">
        <f t="shared" si="8"/>
        <v>31</v>
      </c>
    </row>
    <row r="37" spans="1:23" ht="23.25" customHeight="1" x14ac:dyDescent="0.2">
      <c r="A37" s="67" t="s">
        <v>141</v>
      </c>
      <c r="B37" s="314">
        <v>40</v>
      </c>
      <c r="C37" s="315">
        <v>37</v>
      </c>
      <c r="D37" s="316">
        <f t="shared" si="0"/>
        <v>77</v>
      </c>
      <c r="E37" s="314">
        <f t="shared" si="1"/>
        <v>11</v>
      </c>
      <c r="F37" s="317">
        <f t="shared" si="1"/>
        <v>9</v>
      </c>
      <c r="G37" s="318">
        <f t="shared" si="2"/>
        <v>20</v>
      </c>
      <c r="H37" s="319">
        <v>6</v>
      </c>
      <c r="I37" s="317">
        <v>8</v>
      </c>
      <c r="J37" s="318">
        <f t="shared" si="3"/>
        <v>14</v>
      </c>
      <c r="K37" s="319">
        <v>5</v>
      </c>
      <c r="L37" s="317">
        <v>1</v>
      </c>
      <c r="M37" s="320">
        <f t="shared" si="4"/>
        <v>6</v>
      </c>
      <c r="N37" s="314">
        <v>1</v>
      </c>
      <c r="O37" s="315">
        <v>7</v>
      </c>
      <c r="P37" s="316">
        <f t="shared" si="5"/>
        <v>8</v>
      </c>
      <c r="Q37" s="314">
        <v>1</v>
      </c>
      <c r="R37" s="315"/>
      <c r="S37" s="316">
        <f t="shared" si="6"/>
        <v>1</v>
      </c>
      <c r="T37" s="314"/>
      <c r="U37" s="315"/>
      <c r="V37" s="316">
        <f t="shared" si="7"/>
        <v>0</v>
      </c>
      <c r="W37" s="321">
        <f t="shared" si="8"/>
        <v>106</v>
      </c>
    </row>
    <row r="38" spans="1:23" ht="23.25" customHeight="1" x14ac:dyDescent="0.2">
      <c r="A38" s="67" t="s">
        <v>142</v>
      </c>
      <c r="B38" s="314">
        <v>66</v>
      </c>
      <c r="C38" s="315">
        <v>51</v>
      </c>
      <c r="D38" s="316">
        <f t="shared" si="0"/>
        <v>117</v>
      </c>
      <c r="E38" s="314">
        <f t="shared" si="1"/>
        <v>27</v>
      </c>
      <c r="F38" s="317">
        <f t="shared" si="1"/>
        <v>21</v>
      </c>
      <c r="G38" s="318">
        <f t="shared" si="2"/>
        <v>48</v>
      </c>
      <c r="H38" s="319">
        <v>17</v>
      </c>
      <c r="I38" s="317">
        <v>8</v>
      </c>
      <c r="J38" s="318">
        <f t="shared" si="3"/>
        <v>25</v>
      </c>
      <c r="K38" s="319">
        <v>10</v>
      </c>
      <c r="L38" s="317">
        <v>13</v>
      </c>
      <c r="M38" s="320">
        <f t="shared" si="4"/>
        <v>23</v>
      </c>
      <c r="N38" s="314">
        <v>11</v>
      </c>
      <c r="O38" s="315">
        <v>10</v>
      </c>
      <c r="P38" s="316">
        <f t="shared" si="5"/>
        <v>21</v>
      </c>
      <c r="Q38" s="314">
        <v>1</v>
      </c>
      <c r="R38" s="315">
        <v>1</v>
      </c>
      <c r="S38" s="316">
        <f t="shared" si="6"/>
        <v>2</v>
      </c>
      <c r="T38" s="314"/>
      <c r="U38" s="315"/>
      <c r="V38" s="316">
        <f t="shared" si="7"/>
        <v>0</v>
      </c>
      <c r="W38" s="321">
        <f t="shared" si="8"/>
        <v>188</v>
      </c>
    </row>
    <row r="39" spans="1:23" ht="23.25" customHeight="1" x14ac:dyDescent="0.2">
      <c r="A39" s="67" t="s">
        <v>143</v>
      </c>
      <c r="B39" s="314">
        <v>87</v>
      </c>
      <c r="C39" s="315">
        <v>75</v>
      </c>
      <c r="D39" s="316">
        <f t="shared" si="0"/>
        <v>162</v>
      </c>
      <c r="E39" s="314">
        <f t="shared" si="1"/>
        <v>36</v>
      </c>
      <c r="F39" s="317">
        <f t="shared" si="1"/>
        <v>25</v>
      </c>
      <c r="G39" s="318">
        <f t="shared" si="2"/>
        <v>61</v>
      </c>
      <c r="H39" s="319">
        <v>19</v>
      </c>
      <c r="I39" s="317">
        <v>13</v>
      </c>
      <c r="J39" s="318">
        <f t="shared" si="3"/>
        <v>32</v>
      </c>
      <c r="K39" s="319">
        <v>17</v>
      </c>
      <c r="L39" s="317">
        <v>12</v>
      </c>
      <c r="M39" s="320">
        <f t="shared" si="4"/>
        <v>29</v>
      </c>
      <c r="N39" s="314">
        <v>17</v>
      </c>
      <c r="O39" s="315">
        <v>8</v>
      </c>
      <c r="P39" s="316">
        <f t="shared" si="5"/>
        <v>25</v>
      </c>
      <c r="Q39" s="314">
        <v>3</v>
      </c>
      <c r="R39" s="315"/>
      <c r="S39" s="316">
        <f t="shared" si="6"/>
        <v>3</v>
      </c>
      <c r="T39" s="314">
        <v>2</v>
      </c>
      <c r="U39" s="315"/>
      <c r="V39" s="316">
        <f t="shared" si="7"/>
        <v>2</v>
      </c>
      <c r="W39" s="321">
        <f t="shared" si="8"/>
        <v>253</v>
      </c>
    </row>
    <row r="40" spans="1:23" ht="23.25" customHeight="1" x14ac:dyDescent="0.2">
      <c r="A40" s="67" t="s">
        <v>144</v>
      </c>
      <c r="B40" s="314">
        <v>64</v>
      </c>
      <c r="C40" s="315">
        <v>46</v>
      </c>
      <c r="D40" s="316">
        <f t="shared" si="0"/>
        <v>110</v>
      </c>
      <c r="E40" s="314">
        <f t="shared" si="1"/>
        <v>27</v>
      </c>
      <c r="F40" s="317">
        <f t="shared" si="1"/>
        <v>19</v>
      </c>
      <c r="G40" s="318">
        <f t="shared" si="2"/>
        <v>46</v>
      </c>
      <c r="H40" s="319">
        <v>20</v>
      </c>
      <c r="I40" s="317">
        <v>8</v>
      </c>
      <c r="J40" s="318">
        <f t="shared" si="3"/>
        <v>28</v>
      </c>
      <c r="K40" s="319">
        <v>7</v>
      </c>
      <c r="L40" s="317">
        <v>11</v>
      </c>
      <c r="M40" s="320">
        <f t="shared" si="4"/>
        <v>18</v>
      </c>
      <c r="N40" s="314">
        <v>11</v>
      </c>
      <c r="O40" s="315">
        <v>17</v>
      </c>
      <c r="P40" s="316">
        <f t="shared" si="5"/>
        <v>28</v>
      </c>
      <c r="Q40" s="314">
        <v>3</v>
      </c>
      <c r="R40" s="315"/>
      <c r="S40" s="316">
        <f t="shared" si="6"/>
        <v>3</v>
      </c>
      <c r="T40" s="314">
        <v>3</v>
      </c>
      <c r="U40" s="315"/>
      <c r="V40" s="316">
        <f t="shared" si="7"/>
        <v>3</v>
      </c>
      <c r="W40" s="321">
        <f t="shared" si="8"/>
        <v>190</v>
      </c>
    </row>
    <row r="41" spans="1:23" ht="23.25" customHeight="1" x14ac:dyDescent="0.2">
      <c r="A41" s="67" t="s">
        <v>145</v>
      </c>
      <c r="B41" s="314">
        <v>8</v>
      </c>
      <c r="C41" s="315">
        <v>3</v>
      </c>
      <c r="D41" s="316">
        <f t="shared" si="0"/>
        <v>11</v>
      </c>
      <c r="E41" s="314">
        <f t="shared" si="1"/>
        <v>2</v>
      </c>
      <c r="F41" s="317">
        <f t="shared" si="1"/>
        <v>2</v>
      </c>
      <c r="G41" s="318">
        <f t="shared" si="2"/>
        <v>4</v>
      </c>
      <c r="H41" s="319">
        <v>2</v>
      </c>
      <c r="I41" s="317">
        <v>2</v>
      </c>
      <c r="J41" s="318">
        <f t="shared" si="3"/>
        <v>4</v>
      </c>
      <c r="K41" s="319"/>
      <c r="L41" s="317"/>
      <c r="M41" s="320">
        <f t="shared" si="4"/>
        <v>0</v>
      </c>
      <c r="N41" s="314"/>
      <c r="O41" s="315">
        <v>1</v>
      </c>
      <c r="P41" s="316">
        <f t="shared" si="5"/>
        <v>1</v>
      </c>
      <c r="Q41" s="314"/>
      <c r="R41" s="315"/>
      <c r="S41" s="316">
        <f t="shared" si="6"/>
        <v>0</v>
      </c>
      <c r="T41" s="314"/>
      <c r="U41" s="315"/>
      <c r="V41" s="316">
        <f t="shared" si="7"/>
        <v>0</v>
      </c>
      <c r="W41" s="321">
        <f t="shared" si="8"/>
        <v>16</v>
      </c>
    </row>
    <row r="42" spans="1:23" ht="23.25" customHeight="1" x14ac:dyDescent="0.2">
      <c r="A42" s="67" t="s">
        <v>146</v>
      </c>
      <c r="B42" s="314">
        <v>29</v>
      </c>
      <c r="C42" s="315">
        <v>27</v>
      </c>
      <c r="D42" s="316">
        <f t="shared" si="0"/>
        <v>56</v>
      </c>
      <c r="E42" s="314">
        <f t="shared" si="1"/>
        <v>17</v>
      </c>
      <c r="F42" s="317">
        <f t="shared" si="1"/>
        <v>13</v>
      </c>
      <c r="G42" s="318">
        <f t="shared" si="2"/>
        <v>30</v>
      </c>
      <c r="H42" s="319">
        <v>5</v>
      </c>
      <c r="I42" s="317">
        <v>7</v>
      </c>
      <c r="J42" s="318">
        <f t="shared" si="3"/>
        <v>12</v>
      </c>
      <c r="K42" s="319">
        <v>12</v>
      </c>
      <c r="L42" s="317">
        <v>6</v>
      </c>
      <c r="M42" s="320">
        <f t="shared" si="4"/>
        <v>18</v>
      </c>
      <c r="N42" s="314">
        <v>3</v>
      </c>
      <c r="O42" s="315">
        <v>5</v>
      </c>
      <c r="P42" s="316">
        <f t="shared" si="5"/>
        <v>8</v>
      </c>
      <c r="Q42" s="314"/>
      <c r="R42" s="315"/>
      <c r="S42" s="316">
        <f t="shared" si="6"/>
        <v>0</v>
      </c>
      <c r="T42" s="314"/>
      <c r="U42" s="315"/>
      <c r="V42" s="316">
        <f t="shared" si="7"/>
        <v>0</v>
      </c>
      <c r="W42" s="321">
        <f t="shared" si="8"/>
        <v>94</v>
      </c>
    </row>
    <row r="43" spans="1:23" ht="23.25" customHeight="1" x14ac:dyDescent="0.2">
      <c r="A43" s="67" t="s">
        <v>147</v>
      </c>
      <c r="B43" s="314">
        <v>58</v>
      </c>
      <c r="C43" s="315">
        <v>34</v>
      </c>
      <c r="D43" s="316">
        <f t="shared" si="0"/>
        <v>92</v>
      </c>
      <c r="E43" s="314">
        <f t="shared" si="1"/>
        <v>25</v>
      </c>
      <c r="F43" s="317">
        <f t="shared" si="1"/>
        <v>26</v>
      </c>
      <c r="G43" s="318">
        <f t="shared" si="2"/>
        <v>51</v>
      </c>
      <c r="H43" s="319">
        <v>14</v>
      </c>
      <c r="I43" s="317">
        <v>12</v>
      </c>
      <c r="J43" s="318">
        <f t="shared" si="3"/>
        <v>26</v>
      </c>
      <c r="K43" s="319">
        <v>11</v>
      </c>
      <c r="L43" s="317">
        <v>14</v>
      </c>
      <c r="M43" s="320">
        <f t="shared" si="4"/>
        <v>25</v>
      </c>
      <c r="N43" s="314">
        <v>12</v>
      </c>
      <c r="O43" s="315">
        <v>13</v>
      </c>
      <c r="P43" s="316">
        <f t="shared" si="5"/>
        <v>25</v>
      </c>
      <c r="Q43" s="314">
        <v>3</v>
      </c>
      <c r="R43" s="315">
        <v>1</v>
      </c>
      <c r="S43" s="316">
        <f t="shared" si="6"/>
        <v>4</v>
      </c>
      <c r="T43" s="314">
        <v>1</v>
      </c>
      <c r="U43" s="315"/>
      <c r="V43" s="316">
        <f t="shared" si="7"/>
        <v>1</v>
      </c>
      <c r="W43" s="321">
        <f t="shared" si="8"/>
        <v>173</v>
      </c>
    </row>
    <row r="44" spans="1:23" ht="23.25" customHeight="1" x14ac:dyDescent="0.2">
      <c r="A44" s="67" t="s">
        <v>148</v>
      </c>
      <c r="B44" s="314">
        <v>39</v>
      </c>
      <c r="C44" s="315">
        <v>30</v>
      </c>
      <c r="D44" s="316">
        <f t="shared" si="0"/>
        <v>69</v>
      </c>
      <c r="E44" s="314">
        <f t="shared" si="1"/>
        <v>13</v>
      </c>
      <c r="F44" s="317">
        <f t="shared" si="1"/>
        <v>9</v>
      </c>
      <c r="G44" s="318">
        <f t="shared" si="2"/>
        <v>22</v>
      </c>
      <c r="H44" s="319">
        <v>9</v>
      </c>
      <c r="I44" s="317">
        <v>6</v>
      </c>
      <c r="J44" s="318">
        <f t="shared" si="3"/>
        <v>15</v>
      </c>
      <c r="K44" s="319">
        <v>4</v>
      </c>
      <c r="L44" s="317">
        <v>3</v>
      </c>
      <c r="M44" s="320">
        <f t="shared" si="4"/>
        <v>7</v>
      </c>
      <c r="N44" s="314">
        <v>3</v>
      </c>
      <c r="O44" s="315">
        <v>11</v>
      </c>
      <c r="P44" s="316">
        <f t="shared" si="5"/>
        <v>14</v>
      </c>
      <c r="Q44" s="314">
        <v>1</v>
      </c>
      <c r="R44" s="315">
        <v>1</v>
      </c>
      <c r="S44" s="316">
        <f t="shared" si="6"/>
        <v>2</v>
      </c>
      <c r="T44" s="314">
        <v>1</v>
      </c>
      <c r="U44" s="315"/>
      <c r="V44" s="316">
        <f t="shared" si="7"/>
        <v>1</v>
      </c>
      <c r="W44" s="321">
        <f t="shared" si="8"/>
        <v>108</v>
      </c>
    </row>
    <row r="45" spans="1:23" ht="23.25" customHeight="1" x14ac:dyDescent="0.2">
      <c r="A45" s="67" t="s">
        <v>149</v>
      </c>
      <c r="B45" s="314">
        <v>68</v>
      </c>
      <c r="C45" s="315">
        <v>66</v>
      </c>
      <c r="D45" s="316">
        <f t="shared" si="0"/>
        <v>134</v>
      </c>
      <c r="E45" s="314">
        <f t="shared" si="1"/>
        <v>33</v>
      </c>
      <c r="F45" s="317">
        <f t="shared" si="1"/>
        <v>48</v>
      </c>
      <c r="G45" s="318">
        <f t="shared" si="2"/>
        <v>81</v>
      </c>
      <c r="H45" s="319">
        <v>23</v>
      </c>
      <c r="I45" s="317">
        <v>28</v>
      </c>
      <c r="J45" s="318">
        <f t="shared" si="3"/>
        <v>51</v>
      </c>
      <c r="K45" s="319">
        <v>10</v>
      </c>
      <c r="L45" s="317">
        <v>20</v>
      </c>
      <c r="M45" s="320">
        <f t="shared" si="4"/>
        <v>30</v>
      </c>
      <c r="N45" s="314">
        <v>15</v>
      </c>
      <c r="O45" s="315">
        <v>23</v>
      </c>
      <c r="P45" s="316">
        <f t="shared" si="5"/>
        <v>38</v>
      </c>
      <c r="Q45" s="314">
        <v>1</v>
      </c>
      <c r="R45" s="315">
        <v>1</v>
      </c>
      <c r="S45" s="316">
        <f t="shared" si="6"/>
        <v>2</v>
      </c>
      <c r="T45" s="314"/>
      <c r="U45" s="315"/>
      <c r="V45" s="316">
        <f t="shared" si="7"/>
        <v>0</v>
      </c>
      <c r="W45" s="321">
        <f t="shared" si="8"/>
        <v>255</v>
      </c>
    </row>
    <row r="46" spans="1:23" ht="23.25" customHeight="1" x14ac:dyDescent="0.2">
      <c r="A46" s="67" t="s">
        <v>150</v>
      </c>
      <c r="B46" s="314">
        <v>6</v>
      </c>
      <c r="C46" s="315">
        <v>2</v>
      </c>
      <c r="D46" s="316">
        <f t="shared" si="0"/>
        <v>8</v>
      </c>
      <c r="E46" s="314">
        <f t="shared" si="1"/>
        <v>0</v>
      </c>
      <c r="F46" s="317">
        <f t="shared" si="1"/>
        <v>2</v>
      </c>
      <c r="G46" s="318">
        <f t="shared" si="2"/>
        <v>2</v>
      </c>
      <c r="H46" s="319"/>
      <c r="I46" s="317">
        <v>2</v>
      </c>
      <c r="J46" s="318">
        <f t="shared" si="3"/>
        <v>2</v>
      </c>
      <c r="K46" s="319"/>
      <c r="L46" s="317"/>
      <c r="M46" s="320">
        <f t="shared" si="4"/>
        <v>0</v>
      </c>
      <c r="N46" s="314"/>
      <c r="O46" s="315"/>
      <c r="P46" s="316">
        <f t="shared" si="5"/>
        <v>0</v>
      </c>
      <c r="Q46" s="314"/>
      <c r="R46" s="315"/>
      <c r="S46" s="316">
        <f t="shared" si="6"/>
        <v>0</v>
      </c>
      <c r="T46" s="314"/>
      <c r="U46" s="315"/>
      <c r="V46" s="316">
        <f t="shared" si="7"/>
        <v>0</v>
      </c>
      <c r="W46" s="321">
        <f t="shared" si="8"/>
        <v>10</v>
      </c>
    </row>
    <row r="47" spans="1:23" ht="23.25" customHeight="1" x14ac:dyDescent="0.2">
      <c r="A47" s="67" t="s">
        <v>151</v>
      </c>
      <c r="B47" s="314">
        <v>43</v>
      </c>
      <c r="C47" s="315">
        <v>28</v>
      </c>
      <c r="D47" s="316">
        <f t="shared" si="0"/>
        <v>71</v>
      </c>
      <c r="E47" s="314">
        <f t="shared" si="1"/>
        <v>10</v>
      </c>
      <c r="F47" s="317">
        <f t="shared" si="1"/>
        <v>9</v>
      </c>
      <c r="G47" s="318">
        <f t="shared" si="2"/>
        <v>19</v>
      </c>
      <c r="H47" s="319">
        <v>9</v>
      </c>
      <c r="I47" s="317">
        <v>7</v>
      </c>
      <c r="J47" s="318">
        <f t="shared" si="3"/>
        <v>16</v>
      </c>
      <c r="K47" s="319">
        <v>1</v>
      </c>
      <c r="L47" s="317">
        <v>2</v>
      </c>
      <c r="M47" s="320">
        <f t="shared" si="4"/>
        <v>3</v>
      </c>
      <c r="N47" s="314">
        <v>4</v>
      </c>
      <c r="O47" s="315">
        <v>1</v>
      </c>
      <c r="P47" s="316">
        <f t="shared" si="5"/>
        <v>5</v>
      </c>
      <c r="Q47" s="314">
        <v>1</v>
      </c>
      <c r="R47" s="315">
        <v>1</v>
      </c>
      <c r="S47" s="316">
        <f t="shared" si="6"/>
        <v>2</v>
      </c>
      <c r="T47" s="314"/>
      <c r="U47" s="315"/>
      <c r="V47" s="316">
        <f t="shared" si="7"/>
        <v>0</v>
      </c>
      <c r="W47" s="321">
        <f t="shared" si="8"/>
        <v>97</v>
      </c>
    </row>
    <row r="48" spans="1:23" ht="24.75" customHeight="1" x14ac:dyDescent="0.2">
      <c r="A48" s="67" t="s">
        <v>152</v>
      </c>
      <c r="B48" s="314">
        <v>102</v>
      </c>
      <c r="C48" s="315">
        <v>76</v>
      </c>
      <c r="D48" s="316">
        <f t="shared" si="0"/>
        <v>178</v>
      </c>
      <c r="E48" s="314">
        <f t="shared" si="1"/>
        <v>33</v>
      </c>
      <c r="F48" s="317">
        <f t="shared" si="1"/>
        <v>22</v>
      </c>
      <c r="G48" s="318">
        <f t="shared" si="2"/>
        <v>55</v>
      </c>
      <c r="H48" s="319">
        <v>19</v>
      </c>
      <c r="I48" s="317">
        <v>10</v>
      </c>
      <c r="J48" s="318">
        <f t="shared" si="3"/>
        <v>29</v>
      </c>
      <c r="K48" s="319">
        <v>14</v>
      </c>
      <c r="L48" s="317">
        <v>12</v>
      </c>
      <c r="M48" s="320">
        <f t="shared" si="4"/>
        <v>26</v>
      </c>
      <c r="N48" s="314">
        <v>13</v>
      </c>
      <c r="O48" s="315">
        <v>15</v>
      </c>
      <c r="P48" s="316">
        <f t="shared" si="5"/>
        <v>28</v>
      </c>
      <c r="Q48" s="314">
        <v>6</v>
      </c>
      <c r="R48" s="315"/>
      <c r="S48" s="316">
        <f t="shared" si="6"/>
        <v>6</v>
      </c>
      <c r="T48" s="314"/>
      <c r="U48" s="315"/>
      <c r="V48" s="316">
        <f t="shared" si="7"/>
        <v>0</v>
      </c>
      <c r="W48" s="321">
        <f t="shared" si="8"/>
        <v>267</v>
      </c>
    </row>
    <row r="49" spans="1:23" ht="23.25" customHeight="1" x14ac:dyDescent="0.2">
      <c r="A49" s="67" t="s">
        <v>153</v>
      </c>
      <c r="B49" s="314">
        <v>334</v>
      </c>
      <c r="C49" s="315">
        <v>286</v>
      </c>
      <c r="D49" s="316">
        <f t="shared" si="0"/>
        <v>620</v>
      </c>
      <c r="E49" s="314">
        <f t="shared" si="1"/>
        <v>407</v>
      </c>
      <c r="F49" s="317">
        <f t="shared" si="1"/>
        <v>246</v>
      </c>
      <c r="G49" s="318">
        <f t="shared" si="2"/>
        <v>653</v>
      </c>
      <c r="H49" s="319">
        <v>191</v>
      </c>
      <c r="I49" s="317">
        <v>155</v>
      </c>
      <c r="J49" s="318">
        <f t="shared" si="3"/>
        <v>346</v>
      </c>
      <c r="K49" s="319">
        <v>216</v>
      </c>
      <c r="L49" s="317">
        <v>91</v>
      </c>
      <c r="M49" s="320">
        <f t="shared" si="4"/>
        <v>307</v>
      </c>
      <c r="N49" s="314">
        <v>70</v>
      </c>
      <c r="O49" s="315">
        <v>69</v>
      </c>
      <c r="P49" s="316">
        <f t="shared" si="5"/>
        <v>139</v>
      </c>
      <c r="Q49" s="314">
        <v>13</v>
      </c>
      <c r="R49" s="315">
        <v>4</v>
      </c>
      <c r="S49" s="316">
        <f t="shared" si="6"/>
        <v>17</v>
      </c>
      <c r="T49" s="314">
        <v>2</v>
      </c>
      <c r="U49" s="315">
        <v>1</v>
      </c>
      <c r="V49" s="316">
        <f t="shared" si="7"/>
        <v>3</v>
      </c>
      <c r="W49" s="321">
        <f t="shared" si="8"/>
        <v>1432</v>
      </c>
    </row>
    <row r="50" spans="1:23" ht="23.25" customHeight="1" x14ac:dyDescent="0.2">
      <c r="A50" s="67" t="s">
        <v>154</v>
      </c>
      <c r="B50" s="314">
        <v>60</v>
      </c>
      <c r="C50" s="315">
        <v>33</v>
      </c>
      <c r="D50" s="316">
        <f t="shared" si="0"/>
        <v>93</v>
      </c>
      <c r="E50" s="314">
        <f t="shared" si="1"/>
        <v>36</v>
      </c>
      <c r="F50" s="317">
        <f t="shared" si="1"/>
        <v>25</v>
      </c>
      <c r="G50" s="318">
        <f t="shared" si="2"/>
        <v>61</v>
      </c>
      <c r="H50" s="319">
        <v>25</v>
      </c>
      <c r="I50" s="317">
        <v>11</v>
      </c>
      <c r="J50" s="318">
        <f t="shared" si="3"/>
        <v>36</v>
      </c>
      <c r="K50" s="319">
        <v>11</v>
      </c>
      <c r="L50" s="317">
        <v>14</v>
      </c>
      <c r="M50" s="320">
        <f t="shared" si="4"/>
        <v>25</v>
      </c>
      <c r="N50" s="314">
        <v>11</v>
      </c>
      <c r="O50" s="315">
        <v>10</v>
      </c>
      <c r="P50" s="316">
        <f t="shared" si="5"/>
        <v>21</v>
      </c>
      <c r="Q50" s="314"/>
      <c r="R50" s="315">
        <v>1</v>
      </c>
      <c r="S50" s="316">
        <f t="shared" si="6"/>
        <v>1</v>
      </c>
      <c r="T50" s="314"/>
      <c r="U50" s="315"/>
      <c r="V50" s="316">
        <f t="shared" si="7"/>
        <v>0</v>
      </c>
      <c r="W50" s="321">
        <f t="shared" si="8"/>
        <v>176</v>
      </c>
    </row>
    <row r="51" spans="1:23" ht="23.25" customHeight="1" x14ac:dyDescent="0.2">
      <c r="A51" s="67" t="s">
        <v>155</v>
      </c>
      <c r="B51" s="314">
        <v>86</v>
      </c>
      <c r="C51" s="315">
        <v>65</v>
      </c>
      <c r="D51" s="316">
        <f t="shared" si="0"/>
        <v>151</v>
      </c>
      <c r="E51" s="314">
        <f t="shared" si="1"/>
        <v>34</v>
      </c>
      <c r="F51" s="317">
        <f t="shared" si="1"/>
        <v>43</v>
      </c>
      <c r="G51" s="318">
        <f t="shared" si="2"/>
        <v>77</v>
      </c>
      <c r="H51" s="319">
        <v>20</v>
      </c>
      <c r="I51" s="317">
        <v>30</v>
      </c>
      <c r="J51" s="318">
        <f t="shared" si="3"/>
        <v>50</v>
      </c>
      <c r="K51" s="319">
        <v>14</v>
      </c>
      <c r="L51" s="317">
        <v>13</v>
      </c>
      <c r="M51" s="320">
        <f t="shared" si="4"/>
        <v>27</v>
      </c>
      <c r="N51" s="314">
        <v>20</v>
      </c>
      <c r="O51" s="315">
        <v>19</v>
      </c>
      <c r="P51" s="316">
        <f t="shared" si="5"/>
        <v>39</v>
      </c>
      <c r="Q51" s="314"/>
      <c r="R51" s="315"/>
      <c r="S51" s="316">
        <f t="shared" si="6"/>
        <v>0</v>
      </c>
      <c r="T51" s="314">
        <v>1</v>
      </c>
      <c r="U51" s="315"/>
      <c r="V51" s="316">
        <f t="shared" si="7"/>
        <v>1</v>
      </c>
      <c r="W51" s="321">
        <f t="shared" si="8"/>
        <v>268</v>
      </c>
    </row>
    <row r="52" spans="1:23" ht="23.25" customHeight="1" x14ac:dyDescent="0.2">
      <c r="A52" s="67" t="s">
        <v>156</v>
      </c>
      <c r="B52" s="314">
        <v>746</v>
      </c>
      <c r="C52" s="315">
        <v>800</v>
      </c>
      <c r="D52" s="316">
        <f t="shared" si="0"/>
        <v>1546</v>
      </c>
      <c r="E52" s="314">
        <f t="shared" si="1"/>
        <v>397</v>
      </c>
      <c r="F52" s="317">
        <f t="shared" si="1"/>
        <v>373</v>
      </c>
      <c r="G52" s="318">
        <f t="shared" si="2"/>
        <v>770</v>
      </c>
      <c r="H52" s="319">
        <v>233</v>
      </c>
      <c r="I52" s="317">
        <v>264</v>
      </c>
      <c r="J52" s="318">
        <f t="shared" si="3"/>
        <v>497</v>
      </c>
      <c r="K52" s="319">
        <v>164</v>
      </c>
      <c r="L52" s="317">
        <v>109</v>
      </c>
      <c r="M52" s="320">
        <f t="shared" si="4"/>
        <v>273</v>
      </c>
      <c r="N52" s="314">
        <v>164</v>
      </c>
      <c r="O52" s="315">
        <v>200</v>
      </c>
      <c r="P52" s="316">
        <f t="shared" si="5"/>
        <v>364</v>
      </c>
      <c r="Q52" s="314">
        <v>28</v>
      </c>
      <c r="R52" s="315">
        <v>30</v>
      </c>
      <c r="S52" s="316">
        <f t="shared" si="6"/>
        <v>58</v>
      </c>
      <c r="T52" s="314">
        <v>4</v>
      </c>
      <c r="U52" s="315">
        <v>3</v>
      </c>
      <c r="V52" s="316">
        <f t="shared" si="7"/>
        <v>7</v>
      </c>
      <c r="W52" s="321">
        <f t="shared" si="8"/>
        <v>2745</v>
      </c>
    </row>
    <row r="53" spans="1:23" ht="23.25" customHeight="1" x14ac:dyDescent="0.2">
      <c r="A53" s="67" t="s">
        <v>157</v>
      </c>
      <c r="B53" s="314">
        <v>173</v>
      </c>
      <c r="C53" s="315">
        <v>133</v>
      </c>
      <c r="D53" s="316">
        <f t="shared" si="0"/>
        <v>306</v>
      </c>
      <c r="E53" s="314">
        <f t="shared" si="1"/>
        <v>50</v>
      </c>
      <c r="F53" s="317">
        <f t="shared" si="1"/>
        <v>36</v>
      </c>
      <c r="G53" s="318">
        <f t="shared" si="2"/>
        <v>86</v>
      </c>
      <c r="H53" s="319">
        <v>21</v>
      </c>
      <c r="I53" s="317">
        <v>21</v>
      </c>
      <c r="J53" s="318">
        <f t="shared" si="3"/>
        <v>42</v>
      </c>
      <c r="K53" s="319">
        <v>29</v>
      </c>
      <c r="L53" s="317">
        <v>15</v>
      </c>
      <c r="M53" s="320">
        <f t="shared" si="4"/>
        <v>44</v>
      </c>
      <c r="N53" s="314">
        <v>23</v>
      </c>
      <c r="O53" s="315">
        <v>30</v>
      </c>
      <c r="P53" s="316">
        <f t="shared" si="5"/>
        <v>53</v>
      </c>
      <c r="Q53" s="314">
        <v>4</v>
      </c>
      <c r="R53" s="315">
        <v>3</v>
      </c>
      <c r="S53" s="316">
        <f t="shared" si="6"/>
        <v>7</v>
      </c>
      <c r="T53" s="314"/>
      <c r="U53" s="315"/>
      <c r="V53" s="316">
        <f t="shared" si="7"/>
        <v>0</v>
      </c>
      <c r="W53" s="321">
        <f t="shared" si="8"/>
        <v>452</v>
      </c>
    </row>
    <row r="54" spans="1:23" ht="23.25" customHeight="1" x14ac:dyDescent="0.2">
      <c r="A54" s="67" t="s">
        <v>158</v>
      </c>
      <c r="B54" s="314">
        <v>19</v>
      </c>
      <c r="C54" s="315">
        <v>19</v>
      </c>
      <c r="D54" s="316">
        <f t="shared" si="0"/>
        <v>38</v>
      </c>
      <c r="E54" s="314">
        <f t="shared" si="1"/>
        <v>5</v>
      </c>
      <c r="F54" s="317">
        <f t="shared" si="1"/>
        <v>6</v>
      </c>
      <c r="G54" s="318">
        <f t="shared" si="2"/>
        <v>11</v>
      </c>
      <c r="H54" s="319">
        <v>2</v>
      </c>
      <c r="I54" s="317">
        <v>4</v>
      </c>
      <c r="J54" s="318">
        <f t="shared" si="3"/>
        <v>6</v>
      </c>
      <c r="K54" s="319">
        <v>3</v>
      </c>
      <c r="L54" s="317">
        <v>2</v>
      </c>
      <c r="M54" s="320">
        <f t="shared" si="4"/>
        <v>5</v>
      </c>
      <c r="N54" s="314">
        <v>2</v>
      </c>
      <c r="O54" s="315">
        <v>1</v>
      </c>
      <c r="P54" s="316">
        <f t="shared" si="5"/>
        <v>3</v>
      </c>
      <c r="Q54" s="314">
        <v>1</v>
      </c>
      <c r="R54" s="315"/>
      <c r="S54" s="316">
        <f t="shared" si="6"/>
        <v>1</v>
      </c>
      <c r="T54" s="314"/>
      <c r="U54" s="315">
        <v>1</v>
      </c>
      <c r="V54" s="316">
        <f t="shared" si="7"/>
        <v>1</v>
      </c>
      <c r="W54" s="321">
        <f t="shared" si="8"/>
        <v>54</v>
      </c>
    </row>
    <row r="55" spans="1:23" ht="23.25" customHeight="1" x14ac:dyDescent="0.2">
      <c r="A55" s="67" t="s">
        <v>159</v>
      </c>
      <c r="B55" s="314">
        <v>634</v>
      </c>
      <c r="C55" s="315">
        <v>557</v>
      </c>
      <c r="D55" s="316">
        <f t="shared" si="0"/>
        <v>1191</v>
      </c>
      <c r="E55" s="314">
        <f t="shared" si="1"/>
        <v>359</v>
      </c>
      <c r="F55" s="317">
        <f t="shared" si="1"/>
        <v>288</v>
      </c>
      <c r="G55" s="318">
        <f t="shared" si="2"/>
        <v>647</v>
      </c>
      <c r="H55" s="319">
        <v>237</v>
      </c>
      <c r="I55" s="317">
        <v>195</v>
      </c>
      <c r="J55" s="318">
        <f t="shared" si="3"/>
        <v>432</v>
      </c>
      <c r="K55" s="319">
        <v>122</v>
      </c>
      <c r="L55" s="317">
        <v>93</v>
      </c>
      <c r="M55" s="320">
        <f t="shared" si="4"/>
        <v>215</v>
      </c>
      <c r="N55" s="314">
        <v>140</v>
      </c>
      <c r="O55" s="315">
        <v>145</v>
      </c>
      <c r="P55" s="316">
        <f t="shared" si="5"/>
        <v>285</v>
      </c>
      <c r="Q55" s="314">
        <v>4</v>
      </c>
      <c r="R55" s="315">
        <v>4</v>
      </c>
      <c r="S55" s="316">
        <f t="shared" si="6"/>
        <v>8</v>
      </c>
      <c r="T55" s="314">
        <v>3</v>
      </c>
      <c r="U55" s="315">
        <v>2</v>
      </c>
      <c r="V55" s="316">
        <f t="shared" si="7"/>
        <v>5</v>
      </c>
      <c r="W55" s="321">
        <f t="shared" si="8"/>
        <v>2136</v>
      </c>
    </row>
    <row r="56" spans="1:23" ht="23.25" customHeight="1" x14ac:dyDescent="0.2">
      <c r="A56" s="67" t="s">
        <v>160</v>
      </c>
      <c r="B56" s="314">
        <v>108</v>
      </c>
      <c r="C56" s="315">
        <v>94</v>
      </c>
      <c r="D56" s="316">
        <f t="shared" si="0"/>
        <v>202</v>
      </c>
      <c r="E56" s="314">
        <f t="shared" si="1"/>
        <v>62</v>
      </c>
      <c r="F56" s="317">
        <f t="shared" si="1"/>
        <v>26</v>
      </c>
      <c r="G56" s="318">
        <f t="shared" si="2"/>
        <v>88</v>
      </c>
      <c r="H56" s="319">
        <v>32</v>
      </c>
      <c r="I56" s="317">
        <v>12</v>
      </c>
      <c r="J56" s="318">
        <f t="shared" si="3"/>
        <v>44</v>
      </c>
      <c r="K56" s="319">
        <v>30</v>
      </c>
      <c r="L56" s="317">
        <v>14</v>
      </c>
      <c r="M56" s="320">
        <f t="shared" si="4"/>
        <v>44</v>
      </c>
      <c r="N56" s="314">
        <v>26</v>
      </c>
      <c r="O56" s="315">
        <v>20</v>
      </c>
      <c r="P56" s="316">
        <f t="shared" si="5"/>
        <v>46</v>
      </c>
      <c r="Q56" s="314">
        <v>6</v>
      </c>
      <c r="R56" s="315">
        <v>4</v>
      </c>
      <c r="S56" s="316">
        <f t="shared" si="6"/>
        <v>10</v>
      </c>
      <c r="T56" s="314">
        <v>1</v>
      </c>
      <c r="U56" s="315"/>
      <c r="V56" s="316">
        <f t="shared" si="7"/>
        <v>1</v>
      </c>
      <c r="W56" s="321">
        <f t="shared" si="8"/>
        <v>347</v>
      </c>
    </row>
    <row r="57" spans="1:23" ht="23.25" customHeight="1" x14ac:dyDescent="0.2">
      <c r="A57" s="67" t="s">
        <v>161</v>
      </c>
      <c r="B57" s="314">
        <v>4</v>
      </c>
      <c r="C57" s="315">
        <v>8</v>
      </c>
      <c r="D57" s="316">
        <f t="shared" si="0"/>
        <v>12</v>
      </c>
      <c r="E57" s="314">
        <f t="shared" si="1"/>
        <v>6</v>
      </c>
      <c r="F57" s="317">
        <f t="shared" si="1"/>
        <v>2</v>
      </c>
      <c r="G57" s="318">
        <f t="shared" si="2"/>
        <v>8</v>
      </c>
      <c r="H57" s="319">
        <v>1</v>
      </c>
      <c r="I57" s="317">
        <v>1</v>
      </c>
      <c r="J57" s="318">
        <f t="shared" si="3"/>
        <v>2</v>
      </c>
      <c r="K57" s="319">
        <v>5</v>
      </c>
      <c r="L57" s="317">
        <v>1</v>
      </c>
      <c r="M57" s="320">
        <f t="shared" si="4"/>
        <v>6</v>
      </c>
      <c r="N57" s="314">
        <v>3</v>
      </c>
      <c r="O57" s="315">
        <v>2</v>
      </c>
      <c r="P57" s="316">
        <f t="shared" si="5"/>
        <v>5</v>
      </c>
      <c r="Q57" s="314"/>
      <c r="R57" s="315"/>
      <c r="S57" s="316">
        <f t="shared" si="6"/>
        <v>0</v>
      </c>
      <c r="T57" s="314"/>
      <c r="U57" s="315"/>
      <c r="V57" s="316">
        <f t="shared" si="7"/>
        <v>0</v>
      </c>
      <c r="W57" s="321">
        <f t="shared" si="8"/>
        <v>25</v>
      </c>
    </row>
    <row r="58" spans="1:23" ht="23.25" customHeight="1" x14ac:dyDescent="0.2">
      <c r="A58" s="67" t="s">
        <v>162</v>
      </c>
      <c r="B58" s="314">
        <v>1296</v>
      </c>
      <c r="C58" s="315">
        <v>1091</v>
      </c>
      <c r="D58" s="316">
        <f t="shared" si="0"/>
        <v>2387</v>
      </c>
      <c r="E58" s="314">
        <f t="shared" si="1"/>
        <v>451</v>
      </c>
      <c r="F58" s="317">
        <f t="shared" si="1"/>
        <v>424</v>
      </c>
      <c r="G58" s="318">
        <f t="shared" si="2"/>
        <v>875</v>
      </c>
      <c r="H58" s="319">
        <v>220</v>
      </c>
      <c r="I58" s="317">
        <v>241</v>
      </c>
      <c r="J58" s="318">
        <f t="shared" si="3"/>
        <v>461</v>
      </c>
      <c r="K58" s="319">
        <v>231</v>
      </c>
      <c r="L58" s="317">
        <v>183</v>
      </c>
      <c r="M58" s="320">
        <f t="shared" si="4"/>
        <v>414</v>
      </c>
      <c r="N58" s="314">
        <v>366</v>
      </c>
      <c r="O58" s="315">
        <v>344</v>
      </c>
      <c r="P58" s="316">
        <f t="shared" si="5"/>
        <v>710</v>
      </c>
      <c r="Q58" s="314">
        <v>49</v>
      </c>
      <c r="R58" s="315">
        <v>40</v>
      </c>
      <c r="S58" s="316">
        <f t="shared" si="6"/>
        <v>89</v>
      </c>
      <c r="T58" s="314">
        <v>31</v>
      </c>
      <c r="U58" s="315">
        <v>19</v>
      </c>
      <c r="V58" s="316">
        <f t="shared" si="7"/>
        <v>50</v>
      </c>
      <c r="W58" s="321">
        <f t="shared" si="8"/>
        <v>4111</v>
      </c>
    </row>
    <row r="59" spans="1:23" ht="23.25" customHeight="1" x14ac:dyDescent="0.2">
      <c r="A59" s="67" t="s">
        <v>163</v>
      </c>
      <c r="B59" s="314">
        <v>55</v>
      </c>
      <c r="C59" s="315">
        <v>49</v>
      </c>
      <c r="D59" s="316">
        <f t="shared" si="0"/>
        <v>104</v>
      </c>
      <c r="E59" s="314">
        <f t="shared" si="1"/>
        <v>36</v>
      </c>
      <c r="F59" s="317">
        <f t="shared" si="1"/>
        <v>26</v>
      </c>
      <c r="G59" s="318">
        <f t="shared" si="2"/>
        <v>62</v>
      </c>
      <c r="H59" s="319">
        <v>24</v>
      </c>
      <c r="I59" s="317">
        <v>14</v>
      </c>
      <c r="J59" s="318">
        <f t="shared" si="3"/>
        <v>38</v>
      </c>
      <c r="K59" s="319">
        <v>12</v>
      </c>
      <c r="L59" s="317">
        <v>12</v>
      </c>
      <c r="M59" s="320">
        <f t="shared" si="4"/>
        <v>24</v>
      </c>
      <c r="N59" s="314">
        <v>10</v>
      </c>
      <c r="O59" s="315">
        <v>7</v>
      </c>
      <c r="P59" s="316">
        <f t="shared" si="5"/>
        <v>17</v>
      </c>
      <c r="Q59" s="314">
        <v>3</v>
      </c>
      <c r="R59" s="315">
        <v>1</v>
      </c>
      <c r="S59" s="316">
        <f t="shared" si="6"/>
        <v>4</v>
      </c>
      <c r="T59" s="314">
        <v>1</v>
      </c>
      <c r="U59" s="315"/>
      <c r="V59" s="316">
        <f t="shared" si="7"/>
        <v>1</v>
      </c>
      <c r="W59" s="321">
        <f t="shared" si="8"/>
        <v>188</v>
      </c>
    </row>
    <row r="60" spans="1:23" ht="23.25" customHeight="1" x14ac:dyDescent="0.2">
      <c r="A60" s="67" t="s">
        <v>164</v>
      </c>
      <c r="B60" s="314">
        <v>81</v>
      </c>
      <c r="C60" s="315">
        <v>88</v>
      </c>
      <c r="D60" s="316">
        <f t="shared" si="0"/>
        <v>169</v>
      </c>
      <c r="E60" s="314">
        <f t="shared" si="1"/>
        <v>33</v>
      </c>
      <c r="F60" s="317">
        <f t="shared" si="1"/>
        <v>21</v>
      </c>
      <c r="G60" s="318">
        <f t="shared" si="2"/>
        <v>54</v>
      </c>
      <c r="H60" s="319">
        <v>22</v>
      </c>
      <c r="I60" s="317">
        <v>17</v>
      </c>
      <c r="J60" s="318">
        <f t="shared" si="3"/>
        <v>39</v>
      </c>
      <c r="K60" s="319">
        <v>11</v>
      </c>
      <c r="L60" s="317">
        <v>4</v>
      </c>
      <c r="M60" s="320">
        <f t="shared" si="4"/>
        <v>15</v>
      </c>
      <c r="N60" s="314">
        <v>18</v>
      </c>
      <c r="O60" s="315">
        <v>30</v>
      </c>
      <c r="P60" s="316">
        <f t="shared" si="5"/>
        <v>48</v>
      </c>
      <c r="Q60" s="314">
        <v>5</v>
      </c>
      <c r="R60" s="315">
        <v>3</v>
      </c>
      <c r="S60" s="316">
        <f t="shared" si="6"/>
        <v>8</v>
      </c>
      <c r="T60" s="314">
        <v>1</v>
      </c>
      <c r="U60" s="315"/>
      <c r="V60" s="316">
        <f t="shared" si="7"/>
        <v>1</v>
      </c>
      <c r="W60" s="321">
        <f t="shared" si="8"/>
        <v>280</v>
      </c>
    </row>
    <row r="61" spans="1:23" ht="23.25" customHeight="1" x14ac:dyDescent="0.2">
      <c r="A61" s="67" t="s">
        <v>165</v>
      </c>
      <c r="B61" s="314">
        <v>174</v>
      </c>
      <c r="C61" s="315">
        <v>189</v>
      </c>
      <c r="D61" s="316">
        <f t="shared" si="0"/>
        <v>363</v>
      </c>
      <c r="E61" s="314">
        <f t="shared" si="1"/>
        <v>85</v>
      </c>
      <c r="F61" s="317">
        <f t="shared" si="1"/>
        <v>91</v>
      </c>
      <c r="G61" s="318">
        <f t="shared" si="2"/>
        <v>176</v>
      </c>
      <c r="H61" s="319">
        <v>50</v>
      </c>
      <c r="I61" s="317">
        <v>55</v>
      </c>
      <c r="J61" s="318">
        <f t="shared" si="3"/>
        <v>105</v>
      </c>
      <c r="K61" s="319">
        <v>35</v>
      </c>
      <c r="L61" s="317">
        <v>36</v>
      </c>
      <c r="M61" s="320">
        <f t="shared" si="4"/>
        <v>71</v>
      </c>
      <c r="N61" s="314">
        <v>29</v>
      </c>
      <c r="O61" s="315">
        <v>40</v>
      </c>
      <c r="P61" s="316">
        <f t="shared" si="5"/>
        <v>69</v>
      </c>
      <c r="Q61" s="314">
        <v>7</v>
      </c>
      <c r="R61" s="315">
        <v>6</v>
      </c>
      <c r="S61" s="316">
        <f t="shared" si="6"/>
        <v>13</v>
      </c>
      <c r="T61" s="314">
        <v>2</v>
      </c>
      <c r="U61" s="315"/>
      <c r="V61" s="316">
        <f t="shared" si="7"/>
        <v>2</v>
      </c>
      <c r="W61" s="321">
        <f t="shared" si="8"/>
        <v>623</v>
      </c>
    </row>
    <row r="62" spans="1:23" ht="23.25" customHeight="1" x14ac:dyDescent="0.2">
      <c r="A62" s="67" t="s">
        <v>166</v>
      </c>
      <c r="B62" s="314">
        <v>63</v>
      </c>
      <c r="C62" s="315">
        <v>25</v>
      </c>
      <c r="D62" s="316">
        <f t="shared" si="0"/>
        <v>88</v>
      </c>
      <c r="E62" s="314">
        <f t="shared" si="1"/>
        <v>49</v>
      </c>
      <c r="F62" s="317">
        <f t="shared" si="1"/>
        <v>14</v>
      </c>
      <c r="G62" s="318">
        <f t="shared" si="2"/>
        <v>63</v>
      </c>
      <c r="H62" s="319">
        <v>36</v>
      </c>
      <c r="I62" s="317">
        <v>8</v>
      </c>
      <c r="J62" s="318">
        <f t="shared" si="3"/>
        <v>44</v>
      </c>
      <c r="K62" s="319">
        <v>13</v>
      </c>
      <c r="L62" s="317">
        <v>6</v>
      </c>
      <c r="M62" s="320">
        <f t="shared" si="4"/>
        <v>19</v>
      </c>
      <c r="N62" s="314">
        <v>6</v>
      </c>
      <c r="O62" s="315">
        <v>2</v>
      </c>
      <c r="P62" s="316">
        <f t="shared" si="5"/>
        <v>8</v>
      </c>
      <c r="Q62" s="314">
        <v>1</v>
      </c>
      <c r="R62" s="315">
        <v>1</v>
      </c>
      <c r="S62" s="316">
        <f t="shared" si="6"/>
        <v>2</v>
      </c>
      <c r="T62" s="314"/>
      <c r="U62" s="315"/>
      <c r="V62" s="316">
        <f t="shared" si="7"/>
        <v>0</v>
      </c>
      <c r="W62" s="321">
        <f t="shared" si="8"/>
        <v>161</v>
      </c>
    </row>
    <row r="63" spans="1:23" ht="23.25" customHeight="1" x14ac:dyDescent="0.2">
      <c r="A63" s="67" t="s">
        <v>167</v>
      </c>
      <c r="B63" s="314">
        <v>18</v>
      </c>
      <c r="C63" s="315">
        <v>11</v>
      </c>
      <c r="D63" s="316">
        <f t="shared" si="0"/>
        <v>29</v>
      </c>
      <c r="E63" s="314">
        <f t="shared" si="1"/>
        <v>6</v>
      </c>
      <c r="F63" s="317">
        <f t="shared" si="1"/>
        <v>6</v>
      </c>
      <c r="G63" s="318">
        <f t="shared" si="2"/>
        <v>12</v>
      </c>
      <c r="H63" s="319">
        <v>4</v>
      </c>
      <c r="I63" s="317">
        <v>4</v>
      </c>
      <c r="J63" s="318">
        <f t="shared" si="3"/>
        <v>8</v>
      </c>
      <c r="K63" s="319">
        <v>2</v>
      </c>
      <c r="L63" s="317">
        <v>2</v>
      </c>
      <c r="M63" s="320">
        <f t="shared" si="4"/>
        <v>4</v>
      </c>
      <c r="N63" s="314">
        <v>2</v>
      </c>
      <c r="O63" s="315">
        <v>6</v>
      </c>
      <c r="P63" s="316">
        <f t="shared" si="5"/>
        <v>8</v>
      </c>
      <c r="Q63" s="314"/>
      <c r="R63" s="315"/>
      <c r="S63" s="316">
        <f t="shared" si="6"/>
        <v>0</v>
      </c>
      <c r="T63" s="314"/>
      <c r="U63" s="315"/>
      <c r="V63" s="316">
        <f t="shared" si="7"/>
        <v>0</v>
      </c>
      <c r="W63" s="321">
        <f t="shared" si="8"/>
        <v>49</v>
      </c>
    </row>
    <row r="64" spans="1:23" ht="23.25" customHeight="1" x14ac:dyDescent="0.2">
      <c r="A64" s="67" t="s">
        <v>168</v>
      </c>
      <c r="B64" s="314">
        <v>33</v>
      </c>
      <c r="C64" s="315">
        <v>23</v>
      </c>
      <c r="D64" s="316">
        <f t="shared" si="0"/>
        <v>56</v>
      </c>
      <c r="E64" s="314">
        <f t="shared" si="1"/>
        <v>11</v>
      </c>
      <c r="F64" s="317">
        <f t="shared" si="1"/>
        <v>9</v>
      </c>
      <c r="G64" s="318">
        <f t="shared" si="2"/>
        <v>20</v>
      </c>
      <c r="H64" s="319">
        <v>5</v>
      </c>
      <c r="I64" s="317">
        <v>5</v>
      </c>
      <c r="J64" s="318">
        <f t="shared" si="3"/>
        <v>10</v>
      </c>
      <c r="K64" s="319">
        <v>6</v>
      </c>
      <c r="L64" s="317">
        <v>4</v>
      </c>
      <c r="M64" s="320">
        <f t="shared" si="4"/>
        <v>10</v>
      </c>
      <c r="N64" s="314">
        <v>4</v>
      </c>
      <c r="O64" s="315">
        <v>7</v>
      </c>
      <c r="P64" s="316">
        <f t="shared" si="5"/>
        <v>11</v>
      </c>
      <c r="Q64" s="314"/>
      <c r="R64" s="315">
        <v>1</v>
      </c>
      <c r="S64" s="316">
        <f t="shared" si="6"/>
        <v>1</v>
      </c>
      <c r="T64" s="314"/>
      <c r="U64" s="315"/>
      <c r="V64" s="316">
        <f t="shared" si="7"/>
        <v>0</v>
      </c>
      <c r="W64" s="321">
        <f t="shared" si="8"/>
        <v>88</v>
      </c>
    </row>
    <row r="65" spans="1:23" ht="23.25" customHeight="1" x14ac:dyDescent="0.2">
      <c r="A65" s="67" t="s">
        <v>169</v>
      </c>
      <c r="B65" s="314">
        <v>2994</v>
      </c>
      <c r="C65" s="315">
        <v>2355</v>
      </c>
      <c r="D65" s="316">
        <f t="shared" si="0"/>
        <v>5349</v>
      </c>
      <c r="E65" s="314">
        <f t="shared" si="1"/>
        <v>1657</v>
      </c>
      <c r="F65" s="317">
        <f t="shared" si="1"/>
        <v>1424</v>
      </c>
      <c r="G65" s="318">
        <f t="shared" si="2"/>
        <v>3081</v>
      </c>
      <c r="H65" s="319">
        <v>1094</v>
      </c>
      <c r="I65" s="317">
        <v>1023</v>
      </c>
      <c r="J65" s="318">
        <f t="shared" si="3"/>
        <v>2117</v>
      </c>
      <c r="K65" s="319">
        <v>563</v>
      </c>
      <c r="L65" s="317">
        <v>401</v>
      </c>
      <c r="M65" s="320">
        <f t="shared" si="4"/>
        <v>964</v>
      </c>
      <c r="N65" s="314">
        <v>826</v>
      </c>
      <c r="O65" s="315">
        <v>779</v>
      </c>
      <c r="P65" s="316">
        <f t="shared" si="5"/>
        <v>1605</v>
      </c>
      <c r="Q65" s="314">
        <v>166</v>
      </c>
      <c r="R65" s="315">
        <v>142</v>
      </c>
      <c r="S65" s="316">
        <f t="shared" si="6"/>
        <v>308</v>
      </c>
      <c r="T65" s="314">
        <v>88</v>
      </c>
      <c r="U65" s="315">
        <v>28</v>
      </c>
      <c r="V65" s="316">
        <f t="shared" si="7"/>
        <v>116</v>
      </c>
      <c r="W65" s="321">
        <f t="shared" si="8"/>
        <v>10459</v>
      </c>
    </row>
    <row r="66" spans="1:23" ht="23.25" customHeight="1" x14ac:dyDescent="0.2">
      <c r="A66" s="67" t="s">
        <v>170</v>
      </c>
      <c r="B66" s="314">
        <v>74</v>
      </c>
      <c r="C66" s="315">
        <v>61</v>
      </c>
      <c r="D66" s="316">
        <f t="shared" si="0"/>
        <v>135</v>
      </c>
      <c r="E66" s="314">
        <f t="shared" si="1"/>
        <v>44</v>
      </c>
      <c r="F66" s="317">
        <f t="shared" si="1"/>
        <v>38</v>
      </c>
      <c r="G66" s="318">
        <f t="shared" si="2"/>
        <v>82</v>
      </c>
      <c r="H66" s="319">
        <v>31</v>
      </c>
      <c r="I66" s="317">
        <v>26</v>
      </c>
      <c r="J66" s="318">
        <f t="shared" si="3"/>
        <v>57</v>
      </c>
      <c r="K66" s="319">
        <v>13</v>
      </c>
      <c r="L66" s="317">
        <v>12</v>
      </c>
      <c r="M66" s="320">
        <f t="shared" si="4"/>
        <v>25</v>
      </c>
      <c r="N66" s="314">
        <v>17</v>
      </c>
      <c r="O66" s="315">
        <v>16</v>
      </c>
      <c r="P66" s="316">
        <f t="shared" si="5"/>
        <v>33</v>
      </c>
      <c r="Q66" s="314"/>
      <c r="R66" s="315"/>
      <c r="S66" s="316">
        <f t="shared" si="6"/>
        <v>0</v>
      </c>
      <c r="T66" s="314">
        <v>2</v>
      </c>
      <c r="U66" s="315"/>
      <c r="V66" s="316">
        <f t="shared" si="7"/>
        <v>2</v>
      </c>
      <c r="W66" s="321">
        <f t="shared" si="8"/>
        <v>252</v>
      </c>
    </row>
    <row r="67" spans="1:23" ht="23.25" customHeight="1" x14ac:dyDescent="0.2">
      <c r="A67" s="67" t="s">
        <v>171</v>
      </c>
      <c r="B67" s="314">
        <v>49</v>
      </c>
      <c r="C67" s="315">
        <v>40</v>
      </c>
      <c r="D67" s="316">
        <f t="shared" si="0"/>
        <v>89</v>
      </c>
      <c r="E67" s="314">
        <f t="shared" si="1"/>
        <v>18</v>
      </c>
      <c r="F67" s="317">
        <f t="shared" si="1"/>
        <v>12</v>
      </c>
      <c r="G67" s="318">
        <f t="shared" si="2"/>
        <v>30</v>
      </c>
      <c r="H67" s="319">
        <v>10</v>
      </c>
      <c r="I67" s="317">
        <v>7</v>
      </c>
      <c r="J67" s="318">
        <f t="shared" si="3"/>
        <v>17</v>
      </c>
      <c r="K67" s="319">
        <v>8</v>
      </c>
      <c r="L67" s="317">
        <v>5</v>
      </c>
      <c r="M67" s="320">
        <f t="shared" si="4"/>
        <v>13</v>
      </c>
      <c r="N67" s="314">
        <v>3</v>
      </c>
      <c r="O67" s="315">
        <v>5</v>
      </c>
      <c r="P67" s="316">
        <f t="shared" si="5"/>
        <v>8</v>
      </c>
      <c r="Q67" s="314">
        <v>1</v>
      </c>
      <c r="R67" s="315"/>
      <c r="S67" s="316">
        <f t="shared" si="6"/>
        <v>1</v>
      </c>
      <c r="T67" s="314">
        <v>1</v>
      </c>
      <c r="U67" s="315"/>
      <c r="V67" s="316">
        <f t="shared" si="7"/>
        <v>1</v>
      </c>
      <c r="W67" s="321">
        <f t="shared" si="8"/>
        <v>129</v>
      </c>
    </row>
    <row r="68" spans="1:23" ht="23.25" customHeight="1" x14ac:dyDescent="0.2">
      <c r="A68" s="67" t="s">
        <v>172</v>
      </c>
      <c r="B68" s="314">
        <v>399</v>
      </c>
      <c r="C68" s="315">
        <v>429</v>
      </c>
      <c r="D68" s="316">
        <f t="shared" si="0"/>
        <v>828</v>
      </c>
      <c r="E68" s="314">
        <f t="shared" si="1"/>
        <v>205</v>
      </c>
      <c r="F68" s="317">
        <f t="shared" si="1"/>
        <v>160</v>
      </c>
      <c r="G68" s="318">
        <f t="shared" si="2"/>
        <v>365</v>
      </c>
      <c r="H68" s="319">
        <v>130</v>
      </c>
      <c r="I68" s="317">
        <v>93</v>
      </c>
      <c r="J68" s="318">
        <f t="shared" si="3"/>
        <v>223</v>
      </c>
      <c r="K68" s="319">
        <v>75</v>
      </c>
      <c r="L68" s="317">
        <v>67</v>
      </c>
      <c r="M68" s="320">
        <f t="shared" si="4"/>
        <v>142</v>
      </c>
      <c r="N68" s="314">
        <v>72</v>
      </c>
      <c r="O68" s="315">
        <v>78</v>
      </c>
      <c r="P68" s="316">
        <f t="shared" si="5"/>
        <v>150</v>
      </c>
      <c r="Q68" s="314">
        <v>19</v>
      </c>
      <c r="R68" s="315">
        <v>10</v>
      </c>
      <c r="S68" s="316">
        <f t="shared" si="6"/>
        <v>29</v>
      </c>
      <c r="T68" s="314">
        <v>3</v>
      </c>
      <c r="U68" s="315">
        <v>1</v>
      </c>
      <c r="V68" s="316">
        <f t="shared" si="7"/>
        <v>4</v>
      </c>
      <c r="W68" s="321">
        <f t="shared" si="8"/>
        <v>1376</v>
      </c>
    </row>
    <row r="69" spans="1:23" ht="23.25" customHeight="1" x14ac:dyDescent="0.2">
      <c r="A69" s="67" t="s">
        <v>173</v>
      </c>
      <c r="B69" s="314">
        <v>7</v>
      </c>
      <c r="C69" s="315">
        <v>5</v>
      </c>
      <c r="D69" s="316">
        <f t="shared" si="0"/>
        <v>12</v>
      </c>
      <c r="E69" s="314">
        <f t="shared" si="1"/>
        <v>3</v>
      </c>
      <c r="F69" s="317">
        <f t="shared" si="1"/>
        <v>2</v>
      </c>
      <c r="G69" s="318">
        <f t="shared" si="2"/>
        <v>5</v>
      </c>
      <c r="H69" s="319">
        <v>1</v>
      </c>
      <c r="I69" s="317">
        <v>1</v>
      </c>
      <c r="J69" s="318">
        <f t="shared" si="3"/>
        <v>2</v>
      </c>
      <c r="K69" s="319">
        <v>2</v>
      </c>
      <c r="L69" s="317">
        <v>1</v>
      </c>
      <c r="M69" s="320">
        <f t="shared" si="4"/>
        <v>3</v>
      </c>
      <c r="N69" s="314">
        <v>1</v>
      </c>
      <c r="O69" s="315">
        <v>1</v>
      </c>
      <c r="P69" s="316">
        <f t="shared" si="5"/>
        <v>2</v>
      </c>
      <c r="Q69" s="314"/>
      <c r="R69" s="315"/>
      <c r="S69" s="316">
        <f t="shared" si="6"/>
        <v>0</v>
      </c>
      <c r="T69" s="314"/>
      <c r="U69" s="315"/>
      <c r="V69" s="316">
        <f t="shared" si="7"/>
        <v>0</v>
      </c>
      <c r="W69" s="321">
        <f t="shared" si="8"/>
        <v>19</v>
      </c>
    </row>
    <row r="70" spans="1:23" ht="32.25" customHeight="1" x14ac:dyDescent="0.2">
      <c r="A70" s="68" t="s">
        <v>174</v>
      </c>
      <c r="B70" s="314">
        <v>4</v>
      </c>
      <c r="C70" s="315">
        <v>4</v>
      </c>
      <c r="D70" s="316">
        <f t="shared" si="0"/>
        <v>8</v>
      </c>
      <c r="E70" s="314">
        <f t="shared" si="1"/>
        <v>5</v>
      </c>
      <c r="F70" s="317">
        <f t="shared" si="1"/>
        <v>2</v>
      </c>
      <c r="G70" s="318">
        <f t="shared" si="2"/>
        <v>7</v>
      </c>
      <c r="H70" s="319">
        <v>4</v>
      </c>
      <c r="I70" s="317"/>
      <c r="J70" s="318">
        <f t="shared" si="3"/>
        <v>4</v>
      </c>
      <c r="K70" s="319">
        <v>1</v>
      </c>
      <c r="L70" s="317">
        <v>2</v>
      </c>
      <c r="M70" s="320">
        <f t="shared" si="4"/>
        <v>3</v>
      </c>
      <c r="N70" s="314"/>
      <c r="O70" s="315"/>
      <c r="P70" s="316">
        <f t="shared" si="5"/>
        <v>0</v>
      </c>
      <c r="Q70" s="314"/>
      <c r="R70" s="315"/>
      <c r="S70" s="316">
        <f t="shared" si="6"/>
        <v>0</v>
      </c>
      <c r="T70" s="314"/>
      <c r="U70" s="315"/>
      <c r="V70" s="316">
        <f t="shared" si="7"/>
        <v>0</v>
      </c>
      <c r="W70" s="321">
        <f t="shared" si="8"/>
        <v>15</v>
      </c>
    </row>
    <row r="71" spans="1:23" ht="23.25" customHeight="1" x14ac:dyDescent="0.2">
      <c r="A71" s="67" t="s">
        <v>175</v>
      </c>
      <c r="B71" s="314">
        <v>3</v>
      </c>
      <c r="C71" s="315">
        <v>3</v>
      </c>
      <c r="D71" s="316">
        <f t="shared" si="0"/>
        <v>6</v>
      </c>
      <c r="E71" s="314">
        <f t="shared" si="1"/>
        <v>0</v>
      </c>
      <c r="F71" s="317">
        <f t="shared" si="1"/>
        <v>1</v>
      </c>
      <c r="G71" s="318">
        <f t="shared" si="2"/>
        <v>1</v>
      </c>
      <c r="H71" s="319"/>
      <c r="I71" s="317">
        <v>1</v>
      </c>
      <c r="J71" s="318">
        <f t="shared" si="3"/>
        <v>1</v>
      </c>
      <c r="K71" s="319"/>
      <c r="L71" s="317"/>
      <c r="M71" s="320">
        <f t="shared" si="4"/>
        <v>0</v>
      </c>
      <c r="N71" s="314">
        <v>4</v>
      </c>
      <c r="O71" s="315"/>
      <c r="P71" s="316">
        <f t="shared" si="5"/>
        <v>4</v>
      </c>
      <c r="Q71" s="314"/>
      <c r="R71" s="315"/>
      <c r="S71" s="316">
        <f t="shared" si="6"/>
        <v>0</v>
      </c>
      <c r="T71" s="314"/>
      <c r="U71" s="315"/>
      <c r="V71" s="316">
        <f t="shared" si="7"/>
        <v>0</v>
      </c>
      <c r="W71" s="321">
        <f t="shared" si="8"/>
        <v>11</v>
      </c>
    </row>
    <row r="72" spans="1:23" ht="23.25" customHeight="1" x14ac:dyDescent="0.2">
      <c r="A72" s="67" t="s">
        <v>176</v>
      </c>
      <c r="B72" s="314">
        <v>2652</v>
      </c>
      <c r="C72" s="315">
        <v>2124</v>
      </c>
      <c r="D72" s="316">
        <f t="shared" si="0"/>
        <v>4776</v>
      </c>
      <c r="E72" s="314">
        <f t="shared" si="1"/>
        <v>1277</v>
      </c>
      <c r="F72" s="317">
        <f t="shared" si="1"/>
        <v>1019</v>
      </c>
      <c r="G72" s="318">
        <f t="shared" si="2"/>
        <v>2296</v>
      </c>
      <c r="H72" s="319">
        <v>712</v>
      </c>
      <c r="I72" s="317">
        <v>653</v>
      </c>
      <c r="J72" s="318">
        <f t="shared" si="3"/>
        <v>1365</v>
      </c>
      <c r="K72" s="319">
        <v>565</v>
      </c>
      <c r="L72" s="317">
        <v>366</v>
      </c>
      <c r="M72" s="320">
        <f t="shared" si="4"/>
        <v>931</v>
      </c>
      <c r="N72" s="314">
        <v>589</v>
      </c>
      <c r="O72" s="315">
        <v>601</v>
      </c>
      <c r="P72" s="316">
        <f t="shared" si="5"/>
        <v>1190</v>
      </c>
      <c r="Q72" s="314">
        <v>154</v>
      </c>
      <c r="R72" s="315">
        <v>61</v>
      </c>
      <c r="S72" s="316">
        <f t="shared" si="6"/>
        <v>215</v>
      </c>
      <c r="T72" s="314">
        <v>24</v>
      </c>
      <c r="U72" s="315">
        <v>9</v>
      </c>
      <c r="V72" s="316">
        <f t="shared" si="7"/>
        <v>33</v>
      </c>
      <c r="W72" s="321">
        <f t="shared" si="8"/>
        <v>8510</v>
      </c>
    </row>
    <row r="73" spans="1:23" ht="23.25" customHeight="1" x14ac:dyDescent="0.2">
      <c r="A73" s="67" t="s">
        <v>177</v>
      </c>
      <c r="B73" s="314">
        <v>119</v>
      </c>
      <c r="C73" s="315">
        <v>85</v>
      </c>
      <c r="D73" s="316">
        <f t="shared" ref="D73:D136" si="9">C73+B73</f>
        <v>204</v>
      </c>
      <c r="E73" s="314">
        <f t="shared" ref="E73:F136" si="10">H73+K73</f>
        <v>50</v>
      </c>
      <c r="F73" s="317">
        <f t="shared" si="10"/>
        <v>42</v>
      </c>
      <c r="G73" s="318">
        <f t="shared" ref="G73:G136" si="11">F73+E73</f>
        <v>92</v>
      </c>
      <c r="H73" s="319">
        <v>33</v>
      </c>
      <c r="I73" s="317">
        <v>23</v>
      </c>
      <c r="J73" s="318">
        <f t="shared" ref="J73:J136" si="12">I73+H73</f>
        <v>56</v>
      </c>
      <c r="K73" s="319">
        <v>17</v>
      </c>
      <c r="L73" s="317">
        <v>19</v>
      </c>
      <c r="M73" s="320">
        <f t="shared" ref="M73:M136" si="13">L73+K73</f>
        <v>36</v>
      </c>
      <c r="N73" s="314">
        <v>18</v>
      </c>
      <c r="O73" s="315">
        <v>27</v>
      </c>
      <c r="P73" s="316">
        <f t="shared" ref="P73:P136" si="14">O73+N73</f>
        <v>45</v>
      </c>
      <c r="Q73" s="314">
        <v>5</v>
      </c>
      <c r="R73" s="315">
        <v>1</v>
      </c>
      <c r="S73" s="316">
        <f t="shared" ref="S73:S136" si="15">R73+Q73</f>
        <v>6</v>
      </c>
      <c r="T73" s="314">
        <v>1</v>
      </c>
      <c r="U73" s="315"/>
      <c r="V73" s="316">
        <f t="shared" ref="V73:V136" si="16">U73+T73</f>
        <v>1</v>
      </c>
      <c r="W73" s="321">
        <f t="shared" ref="W73:W136" si="17">D73+G73+P73+S73+V73</f>
        <v>348</v>
      </c>
    </row>
    <row r="74" spans="1:23" ht="23.25" customHeight="1" x14ac:dyDescent="0.2">
      <c r="A74" s="67" t="s">
        <v>178</v>
      </c>
      <c r="B74" s="314">
        <v>65</v>
      </c>
      <c r="C74" s="315">
        <v>48</v>
      </c>
      <c r="D74" s="316">
        <f t="shared" si="9"/>
        <v>113</v>
      </c>
      <c r="E74" s="314">
        <f t="shared" si="10"/>
        <v>36</v>
      </c>
      <c r="F74" s="317">
        <f t="shared" si="10"/>
        <v>25</v>
      </c>
      <c r="G74" s="318">
        <f t="shared" si="11"/>
        <v>61</v>
      </c>
      <c r="H74" s="319">
        <v>23</v>
      </c>
      <c r="I74" s="317">
        <v>19</v>
      </c>
      <c r="J74" s="318">
        <f t="shared" si="12"/>
        <v>42</v>
      </c>
      <c r="K74" s="319">
        <v>13</v>
      </c>
      <c r="L74" s="317">
        <v>6</v>
      </c>
      <c r="M74" s="320">
        <f t="shared" si="13"/>
        <v>19</v>
      </c>
      <c r="N74" s="314">
        <v>11</v>
      </c>
      <c r="O74" s="315">
        <v>16</v>
      </c>
      <c r="P74" s="316">
        <f t="shared" si="14"/>
        <v>27</v>
      </c>
      <c r="Q74" s="314"/>
      <c r="R74" s="315"/>
      <c r="S74" s="316">
        <f t="shared" si="15"/>
        <v>0</v>
      </c>
      <c r="T74" s="314">
        <v>1</v>
      </c>
      <c r="U74" s="315">
        <v>1</v>
      </c>
      <c r="V74" s="316">
        <f t="shared" si="16"/>
        <v>2</v>
      </c>
      <c r="W74" s="321">
        <f t="shared" si="17"/>
        <v>203</v>
      </c>
    </row>
    <row r="75" spans="1:23" ht="23.25" customHeight="1" x14ac:dyDescent="0.2">
      <c r="A75" s="67" t="s">
        <v>179</v>
      </c>
      <c r="B75" s="314">
        <v>254</v>
      </c>
      <c r="C75" s="315">
        <v>255</v>
      </c>
      <c r="D75" s="316">
        <f t="shared" si="9"/>
        <v>509</v>
      </c>
      <c r="E75" s="314">
        <f t="shared" si="10"/>
        <v>108</v>
      </c>
      <c r="F75" s="317">
        <f t="shared" si="10"/>
        <v>83</v>
      </c>
      <c r="G75" s="318">
        <f t="shared" si="11"/>
        <v>191</v>
      </c>
      <c r="H75" s="319">
        <v>78</v>
      </c>
      <c r="I75" s="317">
        <v>58</v>
      </c>
      <c r="J75" s="318">
        <f t="shared" si="12"/>
        <v>136</v>
      </c>
      <c r="K75" s="319">
        <v>30</v>
      </c>
      <c r="L75" s="317">
        <v>25</v>
      </c>
      <c r="M75" s="320">
        <f t="shared" si="13"/>
        <v>55</v>
      </c>
      <c r="N75" s="314">
        <v>57</v>
      </c>
      <c r="O75" s="315">
        <v>55</v>
      </c>
      <c r="P75" s="316">
        <f t="shared" si="14"/>
        <v>112</v>
      </c>
      <c r="Q75" s="314">
        <v>6</v>
      </c>
      <c r="R75" s="315">
        <v>8</v>
      </c>
      <c r="S75" s="316">
        <f t="shared" si="15"/>
        <v>14</v>
      </c>
      <c r="T75" s="314"/>
      <c r="U75" s="315"/>
      <c r="V75" s="316">
        <f t="shared" si="16"/>
        <v>0</v>
      </c>
      <c r="W75" s="321">
        <f t="shared" si="17"/>
        <v>826</v>
      </c>
    </row>
    <row r="76" spans="1:23" ht="23.25" customHeight="1" x14ac:dyDescent="0.2">
      <c r="A76" s="67" t="s">
        <v>180</v>
      </c>
      <c r="B76" s="314"/>
      <c r="C76" s="315">
        <v>1</v>
      </c>
      <c r="D76" s="316">
        <f t="shared" si="9"/>
        <v>1</v>
      </c>
      <c r="E76" s="314">
        <f t="shared" si="10"/>
        <v>0</v>
      </c>
      <c r="F76" s="317">
        <f t="shared" si="10"/>
        <v>0</v>
      </c>
      <c r="G76" s="318">
        <f t="shared" si="11"/>
        <v>0</v>
      </c>
      <c r="H76" s="319"/>
      <c r="I76" s="317"/>
      <c r="J76" s="318">
        <f t="shared" si="12"/>
        <v>0</v>
      </c>
      <c r="K76" s="319"/>
      <c r="L76" s="317"/>
      <c r="M76" s="320">
        <f t="shared" si="13"/>
        <v>0</v>
      </c>
      <c r="N76" s="314"/>
      <c r="O76" s="315"/>
      <c r="P76" s="316">
        <f t="shared" si="14"/>
        <v>0</v>
      </c>
      <c r="Q76" s="314"/>
      <c r="R76" s="315"/>
      <c r="S76" s="316">
        <f t="shared" si="15"/>
        <v>0</v>
      </c>
      <c r="T76" s="314"/>
      <c r="U76" s="315"/>
      <c r="V76" s="316">
        <f t="shared" si="16"/>
        <v>0</v>
      </c>
      <c r="W76" s="321">
        <f t="shared" si="17"/>
        <v>1</v>
      </c>
    </row>
    <row r="77" spans="1:23" ht="23.25" customHeight="1" x14ac:dyDescent="0.2">
      <c r="A77" s="67" t="s">
        <v>181</v>
      </c>
      <c r="B77" s="314"/>
      <c r="C77" s="315">
        <v>1</v>
      </c>
      <c r="D77" s="316">
        <f t="shared" si="9"/>
        <v>1</v>
      </c>
      <c r="E77" s="314">
        <f t="shared" si="10"/>
        <v>0</v>
      </c>
      <c r="F77" s="317">
        <f t="shared" si="10"/>
        <v>3</v>
      </c>
      <c r="G77" s="318">
        <f t="shared" si="11"/>
        <v>3</v>
      </c>
      <c r="H77" s="319"/>
      <c r="I77" s="317"/>
      <c r="J77" s="318">
        <f t="shared" si="12"/>
        <v>0</v>
      </c>
      <c r="K77" s="319"/>
      <c r="L77" s="317">
        <v>3</v>
      </c>
      <c r="M77" s="320">
        <f t="shared" si="13"/>
        <v>3</v>
      </c>
      <c r="N77" s="314"/>
      <c r="O77" s="315"/>
      <c r="P77" s="316">
        <f t="shared" si="14"/>
        <v>0</v>
      </c>
      <c r="Q77" s="314"/>
      <c r="R77" s="315"/>
      <c r="S77" s="316">
        <f t="shared" si="15"/>
        <v>0</v>
      </c>
      <c r="T77" s="314"/>
      <c r="U77" s="315"/>
      <c r="V77" s="316">
        <f t="shared" si="16"/>
        <v>0</v>
      </c>
      <c r="W77" s="321">
        <f t="shared" si="17"/>
        <v>4</v>
      </c>
    </row>
    <row r="78" spans="1:23" ht="23.25" customHeight="1" x14ac:dyDescent="0.2">
      <c r="A78" s="67" t="s">
        <v>182</v>
      </c>
      <c r="B78" s="314">
        <v>1</v>
      </c>
      <c r="C78" s="315">
        <v>2</v>
      </c>
      <c r="D78" s="316">
        <f t="shared" si="9"/>
        <v>3</v>
      </c>
      <c r="E78" s="314">
        <f t="shared" si="10"/>
        <v>0</v>
      </c>
      <c r="F78" s="317">
        <f t="shared" si="10"/>
        <v>1</v>
      </c>
      <c r="G78" s="318">
        <f t="shared" si="11"/>
        <v>1</v>
      </c>
      <c r="H78" s="319"/>
      <c r="I78" s="317">
        <v>1</v>
      </c>
      <c r="J78" s="318">
        <f t="shared" si="12"/>
        <v>1</v>
      </c>
      <c r="K78" s="319"/>
      <c r="L78" s="317"/>
      <c r="M78" s="320">
        <f t="shared" si="13"/>
        <v>0</v>
      </c>
      <c r="N78" s="314"/>
      <c r="O78" s="315"/>
      <c r="P78" s="316">
        <f t="shared" si="14"/>
        <v>0</v>
      </c>
      <c r="Q78" s="314"/>
      <c r="R78" s="315"/>
      <c r="S78" s="316">
        <f t="shared" si="15"/>
        <v>0</v>
      </c>
      <c r="T78" s="314"/>
      <c r="U78" s="315"/>
      <c r="V78" s="316">
        <f t="shared" si="16"/>
        <v>0</v>
      </c>
      <c r="W78" s="321">
        <f t="shared" si="17"/>
        <v>4</v>
      </c>
    </row>
    <row r="79" spans="1:23" ht="23.25" customHeight="1" x14ac:dyDescent="0.2">
      <c r="A79" s="67" t="s">
        <v>183</v>
      </c>
      <c r="B79" s="314">
        <v>83</v>
      </c>
      <c r="C79" s="315">
        <v>83</v>
      </c>
      <c r="D79" s="316">
        <f t="shared" si="9"/>
        <v>166</v>
      </c>
      <c r="E79" s="314">
        <f t="shared" si="10"/>
        <v>44</v>
      </c>
      <c r="F79" s="317">
        <f t="shared" si="10"/>
        <v>42</v>
      </c>
      <c r="G79" s="318">
        <f t="shared" si="11"/>
        <v>86</v>
      </c>
      <c r="H79" s="319">
        <v>28</v>
      </c>
      <c r="I79" s="317">
        <v>21</v>
      </c>
      <c r="J79" s="318">
        <f t="shared" si="12"/>
        <v>49</v>
      </c>
      <c r="K79" s="319">
        <v>16</v>
      </c>
      <c r="L79" s="317">
        <v>21</v>
      </c>
      <c r="M79" s="320">
        <f t="shared" si="13"/>
        <v>37</v>
      </c>
      <c r="N79" s="314">
        <v>14</v>
      </c>
      <c r="O79" s="315">
        <v>19</v>
      </c>
      <c r="P79" s="316">
        <f t="shared" si="14"/>
        <v>33</v>
      </c>
      <c r="Q79" s="314">
        <v>1</v>
      </c>
      <c r="R79" s="315"/>
      <c r="S79" s="316">
        <f t="shared" si="15"/>
        <v>1</v>
      </c>
      <c r="T79" s="314"/>
      <c r="U79" s="315"/>
      <c r="V79" s="316">
        <f t="shared" si="16"/>
        <v>0</v>
      </c>
      <c r="W79" s="321">
        <f t="shared" si="17"/>
        <v>286</v>
      </c>
    </row>
    <row r="80" spans="1:23" ht="23.25" customHeight="1" x14ac:dyDescent="0.2">
      <c r="A80" s="67" t="s">
        <v>184</v>
      </c>
      <c r="B80" s="314">
        <v>262</v>
      </c>
      <c r="C80" s="315">
        <v>238</v>
      </c>
      <c r="D80" s="316">
        <f t="shared" si="9"/>
        <v>500</v>
      </c>
      <c r="E80" s="314">
        <f t="shared" si="10"/>
        <v>154</v>
      </c>
      <c r="F80" s="317">
        <f t="shared" si="10"/>
        <v>118</v>
      </c>
      <c r="G80" s="318">
        <f t="shared" si="11"/>
        <v>272</v>
      </c>
      <c r="H80" s="319">
        <v>90</v>
      </c>
      <c r="I80" s="317">
        <v>72</v>
      </c>
      <c r="J80" s="318">
        <f t="shared" si="12"/>
        <v>162</v>
      </c>
      <c r="K80" s="319">
        <v>64</v>
      </c>
      <c r="L80" s="317">
        <v>46</v>
      </c>
      <c r="M80" s="320">
        <f t="shared" si="13"/>
        <v>110</v>
      </c>
      <c r="N80" s="314">
        <v>74</v>
      </c>
      <c r="O80" s="315">
        <v>65</v>
      </c>
      <c r="P80" s="316">
        <f t="shared" si="14"/>
        <v>139</v>
      </c>
      <c r="Q80" s="314">
        <v>4</v>
      </c>
      <c r="R80" s="315">
        <v>11</v>
      </c>
      <c r="S80" s="316">
        <f t="shared" si="15"/>
        <v>15</v>
      </c>
      <c r="T80" s="314">
        <v>1</v>
      </c>
      <c r="U80" s="315"/>
      <c r="V80" s="316">
        <f t="shared" si="16"/>
        <v>1</v>
      </c>
      <c r="W80" s="321">
        <f t="shared" si="17"/>
        <v>927</v>
      </c>
    </row>
    <row r="81" spans="1:23" ht="23.25" customHeight="1" x14ac:dyDescent="0.2">
      <c r="A81" s="67" t="s">
        <v>185</v>
      </c>
      <c r="B81" s="314">
        <v>3228</v>
      </c>
      <c r="C81" s="315">
        <v>2612</v>
      </c>
      <c r="D81" s="316">
        <f t="shared" si="9"/>
        <v>5840</v>
      </c>
      <c r="E81" s="314">
        <f t="shared" si="10"/>
        <v>1377</v>
      </c>
      <c r="F81" s="317">
        <f t="shared" si="10"/>
        <v>1166</v>
      </c>
      <c r="G81" s="318">
        <f t="shared" si="11"/>
        <v>2543</v>
      </c>
      <c r="H81" s="319">
        <v>802</v>
      </c>
      <c r="I81" s="317">
        <v>736</v>
      </c>
      <c r="J81" s="318">
        <f t="shared" si="12"/>
        <v>1538</v>
      </c>
      <c r="K81" s="319">
        <v>575</v>
      </c>
      <c r="L81" s="317">
        <v>430</v>
      </c>
      <c r="M81" s="320">
        <f t="shared" si="13"/>
        <v>1005</v>
      </c>
      <c r="N81" s="314">
        <v>846</v>
      </c>
      <c r="O81" s="315">
        <v>864</v>
      </c>
      <c r="P81" s="316">
        <f t="shared" si="14"/>
        <v>1710</v>
      </c>
      <c r="Q81" s="314">
        <v>94</v>
      </c>
      <c r="R81" s="315">
        <v>79</v>
      </c>
      <c r="S81" s="316">
        <f t="shared" si="15"/>
        <v>173</v>
      </c>
      <c r="T81" s="314">
        <v>31</v>
      </c>
      <c r="U81" s="315">
        <v>12</v>
      </c>
      <c r="V81" s="316">
        <f t="shared" si="16"/>
        <v>43</v>
      </c>
      <c r="W81" s="321">
        <f t="shared" si="17"/>
        <v>10309</v>
      </c>
    </row>
    <row r="82" spans="1:23" ht="23.25" customHeight="1" x14ac:dyDescent="0.2">
      <c r="A82" s="67" t="s">
        <v>186</v>
      </c>
      <c r="B82" s="314">
        <v>65</v>
      </c>
      <c r="C82" s="315">
        <v>63</v>
      </c>
      <c r="D82" s="316">
        <f t="shared" si="9"/>
        <v>128</v>
      </c>
      <c r="E82" s="314">
        <f t="shared" si="10"/>
        <v>40</v>
      </c>
      <c r="F82" s="317">
        <f t="shared" si="10"/>
        <v>43</v>
      </c>
      <c r="G82" s="318">
        <f t="shared" si="11"/>
        <v>83</v>
      </c>
      <c r="H82" s="319">
        <v>17</v>
      </c>
      <c r="I82" s="317">
        <v>29</v>
      </c>
      <c r="J82" s="318">
        <f t="shared" si="12"/>
        <v>46</v>
      </c>
      <c r="K82" s="319">
        <v>23</v>
      </c>
      <c r="L82" s="317">
        <v>14</v>
      </c>
      <c r="M82" s="320">
        <f t="shared" si="13"/>
        <v>37</v>
      </c>
      <c r="N82" s="314">
        <v>20</v>
      </c>
      <c r="O82" s="315">
        <v>18</v>
      </c>
      <c r="P82" s="316">
        <f t="shared" si="14"/>
        <v>38</v>
      </c>
      <c r="Q82" s="314">
        <v>1</v>
      </c>
      <c r="R82" s="315">
        <v>2</v>
      </c>
      <c r="S82" s="316">
        <f t="shared" si="15"/>
        <v>3</v>
      </c>
      <c r="T82" s="314"/>
      <c r="U82" s="315"/>
      <c r="V82" s="316">
        <f t="shared" si="16"/>
        <v>0</v>
      </c>
      <c r="W82" s="321">
        <f t="shared" si="17"/>
        <v>252</v>
      </c>
    </row>
    <row r="83" spans="1:23" ht="23.25" customHeight="1" x14ac:dyDescent="0.2">
      <c r="A83" s="67" t="s">
        <v>187</v>
      </c>
      <c r="B83" s="314">
        <v>12</v>
      </c>
      <c r="C83" s="315">
        <v>6</v>
      </c>
      <c r="D83" s="316">
        <f t="shared" si="9"/>
        <v>18</v>
      </c>
      <c r="E83" s="314">
        <f t="shared" si="10"/>
        <v>3</v>
      </c>
      <c r="F83" s="317">
        <f t="shared" si="10"/>
        <v>3</v>
      </c>
      <c r="G83" s="318">
        <f t="shared" si="11"/>
        <v>6</v>
      </c>
      <c r="H83" s="319">
        <v>3</v>
      </c>
      <c r="I83" s="317">
        <v>3</v>
      </c>
      <c r="J83" s="318">
        <f t="shared" si="12"/>
        <v>6</v>
      </c>
      <c r="K83" s="319"/>
      <c r="L83" s="317"/>
      <c r="M83" s="320">
        <f t="shared" si="13"/>
        <v>0</v>
      </c>
      <c r="N83" s="314">
        <v>1</v>
      </c>
      <c r="O83" s="315">
        <v>2</v>
      </c>
      <c r="P83" s="316">
        <f t="shared" si="14"/>
        <v>3</v>
      </c>
      <c r="Q83" s="314"/>
      <c r="R83" s="315"/>
      <c r="S83" s="316">
        <f t="shared" si="15"/>
        <v>0</v>
      </c>
      <c r="T83" s="314">
        <v>1</v>
      </c>
      <c r="U83" s="315">
        <v>1</v>
      </c>
      <c r="V83" s="316">
        <f t="shared" si="16"/>
        <v>2</v>
      </c>
      <c r="W83" s="321">
        <f t="shared" si="17"/>
        <v>29</v>
      </c>
    </row>
    <row r="84" spans="1:23" ht="23.25" customHeight="1" x14ac:dyDescent="0.2">
      <c r="A84" s="67" t="s">
        <v>188</v>
      </c>
      <c r="B84" s="314">
        <v>15</v>
      </c>
      <c r="C84" s="315">
        <v>18</v>
      </c>
      <c r="D84" s="316">
        <f t="shared" si="9"/>
        <v>33</v>
      </c>
      <c r="E84" s="314">
        <f t="shared" si="10"/>
        <v>9</v>
      </c>
      <c r="F84" s="317">
        <f t="shared" si="10"/>
        <v>5</v>
      </c>
      <c r="G84" s="318">
        <f t="shared" si="11"/>
        <v>14</v>
      </c>
      <c r="H84" s="319">
        <v>5</v>
      </c>
      <c r="I84" s="317">
        <v>4</v>
      </c>
      <c r="J84" s="318">
        <f t="shared" si="12"/>
        <v>9</v>
      </c>
      <c r="K84" s="319">
        <v>4</v>
      </c>
      <c r="L84" s="317">
        <v>1</v>
      </c>
      <c r="M84" s="320">
        <f t="shared" si="13"/>
        <v>5</v>
      </c>
      <c r="N84" s="314">
        <v>1</v>
      </c>
      <c r="O84" s="315">
        <v>7</v>
      </c>
      <c r="P84" s="316">
        <f t="shared" si="14"/>
        <v>8</v>
      </c>
      <c r="Q84" s="314"/>
      <c r="R84" s="315"/>
      <c r="S84" s="316">
        <f t="shared" si="15"/>
        <v>0</v>
      </c>
      <c r="T84" s="314"/>
      <c r="U84" s="315"/>
      <c r="V84" s="316">
        <f t="shared" si="16"/>
        <v>0</v>
      </c>
      <c r="W84" s="321">
        <f t="shared" si="17"/>
        <v>55</v>
      </c>
    </row>
    <row r="85" spans="1:23" ht="23.25" customHeight="1" x14ac:dyDescent="0.2">
      <c r="A85" s="67" t="s">
        <v>189</v>
      </c>
      <c r="B85" s="314">
        <v>3</v>
      </c>
      <c r="C85" s="315">
        <v>2</v>
      </c>
      <c r="D85" s="316">
        <f t="shared" si="9"/>
        <v>5</v>
      </c>
      <c r="E85" s="314">
        <f t="shared" si="10"/>
        <v>0</v>
      </c>
      <c r="F85" s="317">
        <f t="shared" si="10"/>
        <v>0</v>
      </c>
      <c r="G85" s="318">
        <f t="shared" si="11"/>
        <v>0</v>
      </c>
      <c r="H85" s="319"/>
      <c r="I85" s="317"/>
      <c r="J85" s="318">
        <f t="shared" si="12"/>
        <v>0</v>
      </c>
      <c r="K85" s="319"/>
      <c r="L85" s="317"/>
      <c r="M85" s="320">
        <f t="shared" si="13"/>
        <v>0</v>
      </c>
      <c r="N85" s="314"/>
      <c r="O85" s="315"/>
      <c r="P85" s="316">
        <f t="shared" si="14"/>
        <v>0</v>
      </c>
      <c r="Q85" s="314"/>
      <c r="R85" s="315"/>
      <c r="S85" s="316">
        <f t="shared" si="15"/>
        <v>0</v>
      </c>
      <c r="T85" s="314"/>
      <c r="U85" s="315"/>
      <c r="V85" s="316">
        <f t="shared" si="16"/>
        <v>0</v>
      </c>
      <c r="W85" s="321">
        <f t="shared" si="17"/>
        <v>5</v>
      </c>
    </row>
    <row r="86" spans="1:23" ht="23.25" customHeight="1" x14ac:dyDescent="0.2">
      <c r="A86" s="67" t="s">
        <v>190</v>
      </c>
      <c r="B86" s="314">
        <v>53464</v>
      </c>
      <c r="C86" s="315">
        <v>59760</v>
      </c>
      <c r="D86" s="316">
        <f t="shared" si="9"/>
        <v>113224</v>
      </c>
      <c r="E86" s="314">
        <f t="shared" si="10"/>
        <v>22595</v>
      </c>
      <c r="F86" s="317">
        <f t="shared" si="10"/>
        <v>20061</v>
      </c>
      <c r="G86" s="318">
        <f t="shared" si="11"/>
        <v>42656</v>
      </c>
      <c r="H86" s="319">
        <v>13779</v>
      </c>
      <c r="I86" s="317">
        <v>13440</v>
      </c>
      <c r="J86" s="318">
        <f t="shared" si="12"/>
        <v>27219</v>
      </c>
      <c r="K86" s="319">
        <v>8816</v>
      </c>
      <c r="L86" s="317">
        <v>6621</v>
      </c>
      <c r="M86" s="320">
        <f t="shared" si="13"/>
        <v>15437</v>
      </c>
      <c r="N86" s="314">
        <v>13412</v>
      </c>
      <c r="O86" s="315">
        <v>16471</v>
      </c>
      <c r="P86" s="316">
        <f t="shared" si="14"/>
        <v>29883</v>
      </c>
      <c r="Q86" s="314">
        <v>1590</v>
      </c>
      <c r="R86" s="315">
        <v>1310</v>
      </c>
      <c r="S86" s="316">
        <f t="shared" si="15"/>
        <v>2900</v>
      </c>
      <c r="T86" s="314">
        <v>339</v>
      </c>
      <c r="U86" s="315">
        <v>239</v>
      </c>
      <c r="V86" s="316">
        <f t="shared" si="16"/>
        <v>578</v>
      </c>
      <c r="W86" s="321">
        <f t="shared" si="17"/>
        <v>189241</v>
      </c>
    </row>
    <row r="87" spans="1:23" ht="23.25" customHeight="1" x14ac:dyDescent="0.2">
      <c r="A87" s="67" t="s">
        <v>191</v>
      </c>
      <c r="B87" s="314">
        <v>714</v>
      </c>
      <c r="C87" s="315">
        <v>851</v>
      </c>
      <c r="D87" s="316">
        <f t="shared" si="9"/>
        <v>1565</v>
      </c>
      <c r="E87" s="314">
        <f t="shared" si="10"/>
        <v>281</v>
      </c>
      <c r="F87" s="317">
        <f t="shared" si="10"/>
        <v>234</v>
      </c>
      <c r="G87" s="318">
        <f t="shared" si="11"/>
        <v>515</v>
      </c>
      <c r="H87" s="319">
        <v>149</v>
      </c>
      <c r="I87" s="317">
        <v>122</v>
      </c>
      <c r="J87" s="318">
        <f t="shared" si="12"/>
        <v>271</v>
      </c>
      <c r="K87" s="319">
        <v>132</v>
      </c>
      <c r="L87" s="317">
        <v>112</v>
      </c>
      <c r="M87" s="320">
        <f t="shared" si="13"/>
        <v>244</v>
      </c>
      <c r="N87" s="314">
        <v>145</v>
      </c>
      <c r="O87" s="315">
        <v>192</v>
      </c>
      <c r="P87" s="316">
        <f t="shared" si="14"/>
        <v>337</v>
      </c>
      <c r="Q87" s="314">
        <v>25</v>
      </c>
      <c r="R87" s="315">
        <v>26</v>
      </c>
      <c r="S87" s="316">
        <f t="shared" si="15"/>
        <v>51</v>
      </c>
      <c r="T87" s="314">
        <v>4</v>
      </c>
      <c r="U87" s="315">
        <v>1</v>
      </c>
      <c r="V87" s="316">
        <f t="shared" si="16"/>
        <v>5</v>
      </c>
      <c r="W87" s="321">
        <f t="shared" si="17"/>
        <v>2473</v>
      </c>
    </row>
    <row r="88" spans="1:23" ht="23.25" customHeight="1" x14ac:dyDescent="0.2">
      <c r="A88" s="67" t="s">
        <v>192</v>
      </c>
      <c r="B88" s="314">
        <v>88</v>
      </c>
      <c r="C88" s="315">
        <v>76</v>
      </c>
      <c r="D88" s="316">
        <f t="shared" si="9"/>
        <v>164</v>
      </c>
      <c r="E88" s="314">
        <f t="shared" si="10"/>
        <v>52</v>
      </c>
      <c r="F88" s="317">
        <f t="shared" si="10"/>
        <v>29</v>
      </c>
      <c r="G88" s="318">
        <f t="shared" si="11"/>
        <v>81</v>
      </c>
      <c r="H88" s="319">
        <v>38</v>
      </c>
      <c r="I88" s="317">
        <v>21</v>
      </c>
      <c r="J88" s="318">
        <f t="shared" si="12"/>
        <v>59</v>
      </c>
      <c r="K88" s="319">
        <v>14</v>
      </c>
      <c r="L88" s="317">
        <v>8</v>
      </c>
      <c r="M88" s="320">
        <f t="shared" si="13"/>
        <v>22</v>
      </c>
      <c r="N88" s="314">
        <v>13</v>
      </c>
      <c r="O88" s="315">
        <v>24</v>
      </c>
      <c r="P88" s="316">
        <f t="shared" si="14"/>
        <v>37</v>
      </c>
      <c r="Q88" s="314">
        <v>1</v>
      </c>
      <c r="R88" s="315"/>
      <c r="S88" s="316">
        <f t="shared" si="15"/>
        <v>1</v>
      </c>
      <c r="T88" s="314">
        <v>3</v>
      </c>
      <c r="U88" s="315"/>
      <c r="V88" s="316">
        <f t="shared" si="16"/>
        <v>3</v>
      </c>
      <c r="W88" s="321">
        <f t="shared" si="17"/>
        <v>286</v>
      </c>
    </row>
    <row r="89" spans="1:23" ht="23.25" customHeight="1" x14ac:dyDescent="0.2">
      <c r="A89" s="67" t="s">
        <v>193</v>
      </c>
      <c r="B89" s="314">
        <v>158</v>
      </c>
      <c r="C89" s="315">
        <v>136</v>
      </c>
      <c r="D89" s="316">
        <f t="shared" si="9"/>
        <v>294</v>
      </c>
      <c r="E89" s="314">
        <f t="shared" si="10"/>
        <v>77</v>
      </c>
      <c r="F89" s="317">
        <f t="shared" si="10"/>
        <v>60</v>
      </c>
      <c r="G89" s="318">
        <f t="shared" si="11"/>
        <v>137</v>
      </c>
      <c r="H89" s="319">
        <v>46</v>
      </c>
      <c r="I89" s="317">
        <v>39</v>
      </c>
      <c r="J89" s="318">
        <f t="shared" si="12"/>
        <v>85</v>
      </c>
      <c r="K89" s="319">
        <v>31</v>
      </c>
      <c r="L89" s="317">
        <v>21</v>
      </c>
      <c r="M89" s="320">
        <f t="shared" si="13"/>
        <v>52</v>
      </c>
      <c r="N89" s="314">
        <v>27</v>
      </c>
      <c r="O89" s="315">
        <v>31</v>
      </c>
      <c r="P89" s="316">
        <f t="shared" si="14"/>
        <v>58</v>
      </c>
      <c r="Q89" s="314">
        <v>4</v>
      </c>
      <c r="R89" s="315">
        <v>3</v>
      </c>
      <c r="S89" s="316">
        <f t="shared" si="15"/>
        <v>7</v>
      </c>
      <c r="T89" s="314">
        <v>4</v>
      </c>
      <c r="U89" s="315">
        <v>2</v>
      </c>
      <c r="V89" s="316">
        <f t="shared" si="16"/>
        <v>6</v>
      </c>
      <c r="W89" s="321">
        <f t="shared" si="17"/>
        <v>502</v>
      </c>
    </row>
    <row r="90" spans="1:23" ht="23.25" customHeight="1" x14ac:dyDescent="0.2">
      <c r="A90" s="67" t="s">
        <v>194</v>
      </c>
      <c r="B90" s="314">
        <v>329</v>
      </c>
      <c r="C90" s="315">
        <v>245</v>
      </c>
      <c r="D90" s="316">
        <f t="shared" si="9"/>
        <v>574</v>
      </c>
      <c r="E90" s="314">
        <f t="shared" si="10"/>
        <v>142</v>
      </c>
      <c r="F90" s="317">
        <f t="shared" si="10"/>
        <v>125</v>
      </c>
      <c r="G90" s="318">
        <f t="shared" si="11"/>
        <v>267</v>
      </c>
      <c r="H90" s="319">
        <v>87</v>
      </c>
      <c r="I90" s="317">
        <v>77</v>
      </c>
      <c r="J90" s="318">
        <f t="shared" si="12"/>
        <v>164</v>
      </c>
      <c r="K90" s="319">
        <v>55</v>
      </c>
      <c r="L90" s="317">
        <v>48</v>
      </c>
      <c r="M90" s="320">
        <f t="shared" si="13"/>
        <v>103</v>
      </c>
      <c r="N90" s="314">
        <v>59</v>
      </c>
      <c r="O90" s="315">
        <v>93</v>
      </c>
      <c r="P90" s="316">
        <f t="shared" si="14"/>
        <v>152</v>
      </c>
      <c r="Q90" s="314">
        <v>16</v>
      </c>
      <c r="R90" s="315">
        <v>6</v>
      </c>
      <c r="S90" s="316">
        <f t="shared" si="15"/>
        <v>22</v>
      </c>
      <c r="T90" s="314">
        <v>4</v>
      </c>
      <c r="U90" s="315">
        <v>1</v>
      </c>
      <c r="V90" s="316">
        <f t="shared" si="16"/>
        <v>5</v>
      </c>
      <c r="W90" s="321">
        <f t="shared" si="17"/>
        <v>1020</v>
      </c>
    </row>
    <row r="91" spans="1:23" ht="23.25" customHeight="1" x14ac:dyDescent="0.2">
      <c r="A91" s="67" t="s">
        <v>195</v>
      </c>
      <c r="B91" s="314">
        <v>64</v>
      </c>
      <c r="C91" s="315">
        <v>58</v>
      </c>
      <c r="D91" s="316">
        <f t="shared" si="9"/>
        <v>122</v>
      </c>
      <c r="E91" s="314">
        <f t="shared" si="10"/>
        <v>45</v>
      </c>
      <c r="F91" s="317">
        <f t="shared" si="10"/>
        <v>34</v>
      </c>
      <c r="G91" s="318">
        <f t="shared" si="11"/>
        <v>79</v>
      </c>
      <c r="H91" s="319">
        <v>35</v>
      </c>
      <c r="I91" s="317">
        <v>19</v>
      </c>
      <c r="J91" s="318">
        <f t="shared" si="12"/>
        <v>54</v>
      </c>
      <c r="K91" s="319">
        <v>10</v>
      </c>
      <c r="L91" s="317">
        <v>15</v>
      </c>
      <c r="M91" s="320">
        <f t="shared" si="13"/>
        <v>25</v>
      </c>
      <c r="N91" s="314">
        <v>9</v>
      </c>
      <c r="O91" s="315">
        <v>14</v>
      </c>
      <c r="P91" s="316">
        <f t="shared" si="14"/>
        <v>23</v>
      </c>
      <c r="Q91" s="314"/>
      <c r="R91" s="315">
        <v>1</v>
      </c>
      <c r="S91" s="316">
        <f t="shared" si="15"/>
        <v>1</v>
      </c>
      <c r="T91" s="314"/>
      <c r="U91" s="315"/>
      <c r="V91" s="316">
        <f t="shared" si="16"/>
        <v>0</v>
      </c>
      <c r="W91" s="321">
        <f t="shared" si="17"/>
        <v>225</v>
      </c>
    </row>
    <row r="92" spans="1:23" ht="23.25" customHeight="1" x14ac:dyDescent="0.2">
      <c r="A92" s="67" t="s">
        <v>196</v>
      </c>
      <c r="B92" s="314">
        <v>80</v>
      </c>
      <c r="C92" s="315">
        <v>85</v>
      </c>
      <c r="D92" s="316">
        <f t="shared" si="9"/>
        <v>165</v>
      </c>
      <c r="E92" s="314">
        <f t="shared" si="10"/>
        <v>77</v>
      </c>
      <c r="F92" s="317">
        <f t="shared" si="10"/>
        <v>49</v>
      </c>
      <c r="G92" s="318">
        <f t="shared" si="11"/>
        <v>126</v>
      </c>
      <c r="H92" s="319">
        <v>36</v>
      </c>
      <c r="I92" s="317">
        <v>30</v>
      </c>
      <c r="J92" s="318">
        <f t="shared" si="12"/>
        <v>66</v>
      </c>
      <c r="K92" s="319">
        <v>41</v>
      </c>
      <c r="L92" s="317">
        <v>19</v>
      </c>
      <c r="M92" s="320">
        <f t="shared" si="13"/>
        <v>60</v>
      </c>
      <c r="N92" s="314">
        <v>16</v>
      </c>
      <c r="O92" s="315">
        <v>16</v>
      </c>
      <c r="P92" s="316">
        <f t="shared" si="14"/>
        <v>32</v>
      </c>
      <c r="Q92" s="314">
        <v>1</v>
      </c>
      <c r="R92" s="315">
        <v>2</v>
      </c>
      <c r="S92" s="316">
        <f t="shared" si="15"/>
        <v>3</v>
      </c>
      <c r="T92" s="314">
        <v>1</v>
      </c>
      <c r="U92" s="315">
        <v>1</v>
      </c>
      <c r="V92" s="316">
        <f t="shared" si="16"/>
        <v>2</v>
      </c>
      <c r="W92" s="321">
        <f t="shared" si="17"/>
        <v>328</v>
      </c>
    </row>
    <row r="93" spans="1:23" ht="23.25" customHeight="1" x14ac:dyDescent="0.2">
      <c r="A93" s="67" t="s">
        <v>197</v>
      </c>
      <c r="B93" s="314">
        <v>67</v>
      </c>
      <c r="C93" s="315">
        <v>60</v>
      </c>
      <c r="D93" s="316">
        <f t="shared" si="9"/>
        <v>127</v>
      </c>
      <c r="E93" s="314">
        <f t="shared" si="10"/>
        <v>26</v>
      </c>
      <c r="F93" s="317">
        <f t="shared" si="10"/>
        <v>30</v>
      </c>
      <c r="G93" s="318">
        <f t="shared" si="11"/>
        <v>56</v>
      </c>
      <c r="H93" s="319">
        <v>24</v>
      </c>
      <c r="I93" s="317">
        <v>12</v>
      </c>
      <c r="J93" s="318">
        <f t="shared" si="12"/>
        <v>36</v>
      </c>
      <c r="K93" s="319">
        <v>2</v>
      </c>
      <c r="L93" s="317">
        <v>18</v>
      </c>
      <c r="M93" s="320">
        <f t="shared" si="13"/>
        <v>20</v>
      </c>
      <c r="N93" s="314">
        <v>12</v>
      </c>
      <c r="O93" s="315">
        <v>7</v>
      </c>
      <c r="P93" s="316">
        <f t="shared" si="14"/>
        <v>19</v>
      </c>
      <c r="Q93" s="314"/>
      <c r="R93" s="315">
        <v>2</v>
      </c>
      <c r="S93" s="316">
        <f t="shared" si="15"/>
        <v>2</v>
      </c>
      <c r="T93" s="314"/>
      <c r="U93" s="315"/>
      <c r="V93" s="316">
        <f t="shared" si="16"/>
        <v>0</v>
      </c>
      <c r="W93" s="321">
        <f t="shared" si="17"/>
        <v>204</v>
      </c>
    </row>
    <row r="94" spans="1:23" ht="23.25" customHeight="1" x14ac:dyDescent="0.2">
      <c r="A94" s="67" t="s">
        <v>198</v>
      </c>
      <c r="B94" s="314">
        <v>9</v>
      </c>
      <c r="C94" s="315">
        <v>9</v>
      </c>
      <c r="D94" s="316">
        <f t="shared" si="9"/>
        <v>18</v>
      </c>
      <c r="E94" s="314">
        <f t="shared" si="10"/>
        <v>4</v>
      </c>
      <c r="F94" s="317">
        <f t="shared" si="10"/>
        <v>1</v>
      </c>
      <c r="G94" s="318">
        <f t="shared" si="11"/>
        <v>5</v>
      </c>
      <c r="H94" s="319">
        <v>3</v>
      </c>
      <c r="I94" s="317">
        <v>1</v>
      </c>
      <c r="J94" s="318">
        <f t="shared" si="12"/>
        <v>4</v>
      </c>
      <c r="K94" s="319">
        <v>1</v>
      </c>
      <c r="L94" s="317"/>
      <c r="M94" s="320">
        <f t="shared" si="13"/>
        <v>1</v>
      </c>
      <c r="N94" s="314">
        <v>1</v>
      </c>
      <c r="O94" s="315">
        <v>1</v>
      </c>
      <c r="P94" s="316">
        <f t="shared" si="14"/>
        <v>2</v>
      </c>
      <c r="Q94" s="314"/>
      <c r="R94" s="315"/>
      <c r="S94" s="316">
        <f t="shared" si="15"/>
        <v>0</v>
      </c>
      <c r="T94" s="314"/>
      <c r="U94" s="315"/>
      <c r="V94" s="316">
        <f t="shared" si="16"/>
        <v>0</v>
      </c>
      <c r="W94" s="321">
        <f t="shared" si="17"/>
        <v>25</v>
      </c>
    </row>
    <row r="95" spans="1:23" ht="23.25" customHeight="1" x14ac:dyDescent="0.2">
      <c r="A95" s="67" t="s">
        <v>199</v>
      </c>
      <c r="B95" s="314">
        <v>67</v>
      </c>
      <c r="C95" s="315">
        <v>50</v>
      </c>
      <c r="D95" s="316">
        <f t="shared" si="9"/>
        <v>117</v>
      </c>
      <c r="E95" s="314">
        <f t="shared" si="10"/>
        <v>33</v>
      </c>
      <c r="F95" s="317">
        <f t="shared" si="10"/>
        <v>23</v>
      </c>
      <c r="G95" s="318">
        <f t="shared" si="11"/>
        <v>56</v>
      </c>
      <c r="H95" s="319">
        <v>22</v>
      </c>
      <c r="I95" s="317">
        <v>13</v>
      </c>
      <c r="J95" s="318">
        <f t="shared" si="12"/>
        <v>35</v>
      </c>
      <c r="K95" s="319">
        <v>11</v>
      </c>
      <c r="L95" s="317">
        <v>10</v>
      </c>
      <c r="M95" s="320">
        <f t="shared" si="13"/>
        <v>21</v>
      </c>
      <c r="N95" s="314">
        <v>10</v>
      </c>
      <c r="O95" s="315">
        <v>12</v>
      </c>
      <c r="P95" s="316">
        <f t="shared" si="14"/>
        <v>22</v>
      </c>
      <c r="Q95" s="314">
        <v>1</v>
      </c>
      <c r="R95" s="315">
        <v>2</v>
      </c>
      <c r="S95" s="316">
        <f t="shared" si="15"/>
        <v>3</v>
      </c>
      <c r="T95" s="314">
        <v>2</v>
      </c>
      <c r="U95" s="315"/>
      <c r="V95" s="316">
        <f t="shared" si="16"/>
        <v>2</v>
      </c>
      <c r="W95" s="321">
        <f t="shared" si="17"/>
        <v>200</v>
      </c>
    </row>
    <row r="96" spans="1:23" ht="23.25" customHeight="1" x14ac:dyDescent="0.2">
      <c r="A96" s="67" t="s">
        <v>200</v>
      </c>
      <c r="B96" s="314">
        <v>128</v>
      </c>
      <c r="C96" s="315">
        <v>108</v>
      </c>
      <c r="D96" s="316">
        <f t="shared" si="9"/>
        <v>236</v>
      </c>
      <c r="E96" s="314">
        <f t="shared" si="10"/>
        <v>66</v>
      </c>
      <c r="F96" s="317">
        <f t="shared" si="10"/>
        <v>58</v>
      </c>
      <c r="G96" s="318">
        <f t="shared" si="11"/>
        <v>124</v>
      </c>
      <c r="H96" s="319">
        <v>47</v>
      </c>
      <c r="I96" s="317">
        <v>49</v>
      </c>
      <c r="J96" s="318">
        <f t="shared" si="12"/>
        <v>96</v>
      </c>
      <c r="K96" s="319">
        <v>19</v>
      </c>
      <c r="L96" s="317">
        <v>9</v>
      </c>
      <c r="M96" s="320">
        <f t="shared" si="13"/>
        <v>28</v>
      </c>
      <c r="N96" s="314">
        <v>36</v>
      </c>
      <c r="O96" s="315">
        <v>26</v>
      </c>
      <c r="P96" s="316">
        <f t="shared" si="14"/>
        <v>62</v>
      </c>
      <c r="Q96" s="314"/>
      <c r="R96" s="315">
        <v>1</v>
      </c>
      <c r="S96" s="316">
        <f t="shared" si="15"/>
        <v>1</v>
      </c>
      <c r="T96" s="314"/>
      <c r="U96" s="315">
        <v>2</v>
      </c>
      <c r="V96" s="316">
        <f t="shared" si="16"/>
        <v>2</v>
      </c>
      <c r="W96" s="321">
        <f t="shared" si="17"/>
        <v>425</v>
      </c>
    </row>
    <row r="97" spans="1:23" ht="23.25" customHeight="1" x14ac:dyDescent="0.2">
      <c r="A97" s="67" t="s">
        <v>201</v>
      </c>
      <c r="B97" s="314">
        <v>134</v>
      </c>
      <c r="C97" s="315">
        <v>103</v>
      </c>
      <c r="D97" s="316">
        <f t="shared" si="9"/>
        <v>237</v>
      </c>
      <c r="E97" s="314">
        <f t="shared" si="10"/>
        <v>62</v>
      </c>
      <c r="F97" s="317">
        <f t="shared" si="10"/>
        <v>49</v>
      </c>
      <c r="G97" s="318">
        <f t="shared" si="11"/>
        <v>111</v>
      </c>
      <c r="H97" s="319">
        <v>29</v>
      </c>
      <c r="I97" s="317">
        <v>21</v>
      </c>
      <c r="J97" s="318">
        <f t="shared" si="12"/>
        <v>50</v>
      </c>
      <c r="K97" s="319">
        <v>33</v>
      </c>
      <c r="L97" s="317">
        <v>28</v>
      </c>
      <c r="M97" s="320">
        <f t="shared" si="13"/>
        <v>61</v>
      </c>
      <c r="N97" s="314">
        <v>25</v>
      </c>
      <c r="O97" s="315">
        <v>20</v>
      </c>
      <c r="P97" s="316">
        <f t="shared" si="14"/>
        <v>45</v>
      </c>
      <c r="Q97" s="314">
        <v>3</v>
      </c>
      <c r="R97" s="315">
        <v>2</v>
      </c>
      <c r="S97" s="316">
        <f t="shared" si="15"/>
        <v>5</v>
      </c>
      <c r="T97" s="314"/>
      <c r="U97" s="315">
        <v>1</v>
      </c>
      <c r="V97" s="316">
        <f t="shared" si="16"/>
        <v>1</v>
      </c>
      <c r="W97" s="321">
        <f t="shared" si="17"/>
        <v>399</v>
      </c>
    </row>
    <row r="98" spans="1:23" ht="23.25" customHeight="1" x14ac:dyDescent="0.2">
      <c r="A98" s="67" t="s">
        <v>202</v>
      </c>
      <c r="B98" s="314">
        <v>3497</v>
      </c>
      <c r="C98" s="315">
        <v>2931</v>
      </c>
      <c r="D98" s="316">
        <f t="shared" si="9"/>
        <v>6428</v>
      </c>
      <c r="E98" s="314">
        <f t="shared" si="10"/>
        <v>1640</v>
      </c>
      <c r="F98" s="317">
        <f t="shared" si="10"/>
        <v>1566</v>
      </c>
      <c r="G98" s="318">
        <f t="shared" si="11"/>
        <v>3206</v>
      </c>
      <c r="H98" s="319">
        <v>1068</v>
      </c>
      <c r="I98" s="317">
        <v>1128</v>
      </c>
      <c r="J98" s="318">
        <f t="shared" si="12"/>
        <v>2196</v>
      </c>
      <c r="K98" s="319">
        <v>572</v>
      </c>
      <c r="L98" s="317">
        <v>438</v>
      </c>
      <c r="M98" s="320">
        <f t="shared" si="13"/>
        <v>1010</v>
      </c>
      <c r="N98" s="314">
        <v>871</v>
      </c>
      <c r="O98" s="315">
        <v>884</v>
      </c>
      <c r="P98" s="316">
        <f t="shared" si="14"/>
        <v>1755</v>
      </c>
      <c r="Q98" s="314">
        <v>173</v>
      </c>
      <c r="R98" s="315">
        <v>166</v>
      </c>
      <c r="S98" s="316">
        <f t="shared" si="15"/>
        <v>339</v>
      </c>
      <c r="T98" s="314">
        <v>78</v>
      </c>
      <c r="U98" s="315">
        <v>28</v>
      </c>
      <c r="V98" s="316">
        <f t="shared" si="16"/>
        <v>106</v>
      </c>
      <c r="W98" s="321">
        <f t="shared" si="17"/>
        <v>11834</v>
      </c>
    </row>
    <row r="99" spans="1:23" ht="23.25" customHeight="1" x14ac:dyDescent="0.2">
      <c r="A99" s="67" t="s">
        <v>203</v>
      </c>
      <c r="B99" s="314">
        <v>38</v>
      </c>
      <c r="C99" s="315">
        <v>26</v>
      </c>
      <c r="D99" s="316">
        <f t="shared" si="9"/>
        <v>64</v>
      </c>
      <c r="E99" s="314">
        <f t="shared" si="10"/>
        <v>42</v>
      </c>
      <c r="F99" s="317">
        <f t="shared" si="10"/>
        <v>17</v>
      </c>
      <c r="G99" s="318">
        <f t="shared" si="11"/>
        <v>59</v>
      </c>
      <c r="H99" s="319">
        <v>5</v>
      </c>
      <c r="I99" s="317">
        <v>13</v>
      </c>
      <c r="J99" s="318">
        <f t="shared" si="12"/>
        <v>18</v>
      </c>
      <c r="K99" s="319">
        <v>37</v>
      </c>
      <c r="L99" s="317">
        <v>4</v>
      </c>
      <c r="M99" s="320">
        <f t="shared" si="13"/>
        <v>41</v>
      </c>
      <c r="N99" s="314">
        <v>10</v>
      </c>
      <c r="O99" s="315">
        <v>16</v>
      </c>
      <c r="P99" s="316">
        <f t="shared" si="14"/>
        <v>26</v>
      </c>
      <c r="Q99" s="314">
        <v>1</v>
      </c>
      <c r="R99" s="315"/>
      <c r="S99" s="316">
        <f t="shared" si="15"/>
        <v>1</v>
      </c>
      <c r="T99" s="314"/>
      <c r="U99" s="315"/>
      <c r="V99" s="316">
        <f t="shared" si="16"/>
        <v>0</v>
      </c>
      <c r="W99" s="321">
        <f t="shared" si="17"/>
        <v>150</v>
      </c>
    </row>
    <row r="100" spans="1:23" ht="23.25" customHeight="1" x14ac:dyDescent="0.2">
      <c r="A100" s="67" t="s">
        <v>204</v>
      </c>
      <c r="B100" s="314">
        <v>21</v>
      </c>
      <c r="C100" s="315">
        <v>18</v>
      </c>
      <c r="D100" s="316">
        <f t="shared" si="9"/>
        <v>39</v>
      </c>
      <c r="E100" s="314">
        <f t="shared" si="10"/>
        <v>12</v>
      </c>
      <c r="F100" s="317">
        <f t="shared" si="10"/>
        <v>4</v>
      </c>
      <c r="G100" s="318">
        <f t="shared" si="11"/>
        <v>16</v>
      </c>
      <c r="H100" s="319">
        <v>8</v>
      </c>
      <c r="I100" s="317">
        <v>1</v>
      </c>
      <c r="J100" s="318">
        <f t="shared" si="12"/>
        <v>9</v>
      </c>
      <c r="K100" s="319">
        <v>4</v>
      </c>
      <c r="L100" s="317">
        <v>3</v>
      </c>
      <c r="M100" s="320">
        <f t="shared" si="13"/>
        <v>7</v>
      </c>
      <c r="N100" s="314">
        <v>3</v>
      </c>
      <c r="O100" s="315">
        <v>7</v>
      </c>
      <c r="P100" s="316">
        <f t="shared" si="14"/>
        <v>10</v>
      </c>
      <c r="Q100" s="314"/>
      <c r="R100" s="315"/>
      <c r="S100" s="316">
        <f t="shared" si="15"/>
        <v>0</v>
      </c>
      <c r="T100" s="314">
        <v>1</v>
      </c>
      <c r="U100" s="315"/>
      <c r="V100" s="316">
        <f t="shared" si="16"/>
        <v>1</v>
      </c>
      <c r="W100" s="321">
        <f t="shared" si="17"/>
        <v>66</v>
      </c>
    </row>
    <row r="101" spans="1:23" ht="23.25" customHeight="1" x14ac:dyDescent="0.2">
      <c r="A101" s="67" t="s">
        <v>205</v>
      </c>
      <c r="B101" s="314">
        <v>25</v>
      </c>
      <c r="C101" s="315">
        <v>25</v>
      </c>
      <c r="D101" s="316">
        <f t="shared" si="9"/>
        <v>50</v>
      </c>
      <c r="E101" s="314">
        <f t="shared" si="10"/>
        <v>10</v>
      </c>
      <c r="F101" s="317">
        <f t="shared" si="10"/>
        <v>7</v>
      </c>
      <c r="G101" s="318">
        <f t="shared" si="11"/>
        <v>17</v>
      </c>
      <c r="H101" s="319">
        <v>3</v>
      </c>
      <c r="I101" s="317">
        <v>4</v>
      </c>
      <c r="J101" s="318">
        <f t="shared" si="12"/>
        <v>7</v>
      </c>
      <c r="K101" s="319">
        <v>7</v>
      </c>
      <c r="L101" s="317">
        <v>3</v>
      </c>
      <c r="M101" s="320">
        <f t="shared" si="13"/>
        <v>10</v>
      </c>
      <c r="N101" s="314">
        <v>8</v>
      </c>
      <c r="O101" s="315">
        <v>5</v>
      </c>
      <c r="P101" s="316">
        <f t="shared" si="14"/>
        <v>13</v>
      </c>
      <c r="Q101" s="314">
        <v>2</v>
      </c>
      <c r="R101" s="315">
        <v>3</v>
      </c>
      <c r="S101" s="316">
        <f t="shared" si="15"/>
        <v>5</v>
      </c>
      <c r="T101" s="314"/>
      <c r="U101" s="315"/>
      <c r="V101" s="316">
        <f t="shared" si="16"/>
        <v>0</v>
      </c>
      <c r="W101" s="321">
        <f t="shared" si="17"/>
        <v>85</v>
      </c>
    </row>
    <row r="102" spans="1:23" ht="23.25" customHeight="1" x14ac:dyDescent="0.2">
      <c r="A102" s="67" t="s">
        <v>206</v>
      </c>
      <c r="B102" s="314">
        <v>404</v>
      </c>
      <c r="C102" s="315">
        <v>258</v>
      </c>
      <c r="D102" s="316">
        <f t="shared" si="9"/>
        <v>662</v>
      </c>
      <c r="E102" s="314">
        <f t="shared" si="10"/>
        <v>200</v>
      </c>
      <c r="F102" s="317">
        <f t="shared" si="10"/>
        <v>181</v>
      </c>
      <c r="G102" s="318">
        <f t="shared" si="11"/>
        <v>381</v>
      </c>
      <c r="H102" s="319">
        <v>143</v>
      </c>
      <c r="I102" s="317">
        <v>117</v>
      </c>
      <c r="J102" s="318">
        <f t="shared" si="12"/>
        <v>260</v>
      </c>
      <c r="K102" s="319">
        <v>57</v>
      </c>
      <c r="L102" s="317">
        <v>64</v>
      </c>
      <c r="M102" s="320">
        <f t="shared" si="13"/>
        <v>121</v>
      </c>
      <c r="N102" s="314">
        <v>73</v>
      </c>
      <c r="O102" s="315">
        <v>68</v>
      </c>
      <c r="P102" s="316">
        <f t="shared" si="14"/>
        <v>141</v>
      </c>
      <c r="Q102" s="314">
        <v>16</v>
      </c>
      <c r="R102" s="315">
        <v>22</v>
      </c>
      <c r="S102" s="316">
        <f t="shared" si="15"/>
        <v>38</v>
      </c>
      <c r="T102" s="314">
        <v>11</v>
      </c>
      <c r="U102" s="315">
        <v>1</v>
      </c>
      <c r="V102" s="316">
        <f t="shared" si="16"/>
        <v>12</v>
      </c>
      <c r="W102" s="321">
        <f t="shared" si="17"/>
        <v>1234</v>
      </c>
    </row>
    <row r="103" spans="1:23" ht="23.25" customHeight="1" x14ac:dyDescent="0.2">
      <c r="A103" s="67" t="s">
        <v>207</v>
      </c>
      <c r="B103" s="314"/>
      <c r="C103" s="315">
        <v>3</v>
      </c>
      <c r="D103" s="316">
        <f t="shared" si="9"/>
        <v>3</v>
      </c>
      <c r="E103" s="314">
        <f t="shared" si="10"/>
        <v>1</v>
      </c>
      <c r="F103" s="317">
        <f t="shared" si="10"/>
        <v>0</v>
      </c>
      <c r="G103" s="318">
        <f t="shared" si="11"/>
        <v>1</v>
      </c>
      <c r="H103" s="319">
        <v>1</v>
      </c>
      <c r="I103" s="317"/>
      <c r="J103" s="318">
        <f t="shared" si="12"/>
        <v>1</v>
      </c>
      <c r="K103" s="319"/>
      <c r="L103" s="317"/>
      <c r="M103" s="320">
        <f t="shared" si="13"/>
        <v>0</v>
      </c>
      <c r="N103" s="314"/>
      <c r="O103" s="315">
        <v>1</v>
      </c>
      <c r="P103" s="316">
        <f t="shared" si="14"/>
        <v>1</v>
      </c>
      <c r="Q103" s="314"/>
      <c r="R103" s="315"/>
      <c r="S103" s="316">
        <f t="shared" si="15"/>
        <v>0</v>
      </c>
      <c r="T103" s="314"/>
      <c r="U103" s="315"/>
      <c r="V103" s="316">
        <f t="shared" si="16"/>
        <v>0</v>
      </c>
      <c r="W103" s="321">
        <f t="shared" si="17"/>
        <v>5</v>
      </c>
    </row>
    <row r="104" spans="1:23" ht="23.25" customHeight="1" x14ac:dyDescent="0.2">
      <c r="A104" s="67" t="s">
        <v>208</v>
      </c>
      <c r="B104" s="314">
        <v>38</v>
      </c>
      <c r="C104" s="315">
        <v>34</v>
      </c>
      <c r="D104" s="316">
        <f t="shared" si="9"/>
        <v>72</v>
      </c>
      <c r="E104" s="314">
        <f t="shared" si="10"/>
        <v>20</v>
      </c>
      <c r="F104" s="317">
        <f t="shared" si="10"/>
        <v>9</v>
      </c>
      <c r="G104" s="318">
        <f t="shared" si="11"/>
        <v>29</v>
      </c>
      <c r="H104" s="319">
        <v>9</v>
      </c>
      <c r="I104" s="317">
        <v>4</v>
      </c>
      <c r="J104" s="318">
        <f t="shared" si="12"/>
        <v>13</v>
      </c>
      <c r="K104" s="319">
        <v>11</v>
      </c>
      <c r="L104" s="317">
        <v>5</v>
      </c>
      <c r="M104" s="320">
        <f t="shared" si="13"/>
        <v>16</v>
      </c>
      <c r="N104" s="314">
        <v>5</v>
      </c>
      <c r="O104" s="315">
        <v>6</v>
      </c>
      <c r="P104" s="316">
        <f t="shared" si="14"/>
        <v>11</v>
      </c>
      <c r="Q104" s="314">
        <v>4</v>
      </c>
      <c r="R104" s="315">
        <v>1</v>
      </c>
      <c r="S104" s="316">
        <f t="shared" si="15"/>
        <v>5</v>
      </c>
      <c r="T104" s="314"/>
      <c r="U104" s="315"/>
      <c r="V104" s="316">
        <f t="shared" si="16"/>
        <v>0</v>
      </c>
      <c r="W104" s="321">
        <f t="shared" si="17"/>
        <v>117</v>
      </c>
    </row>
    <row r="105" spans="1:23" ht="23.25" customHeight="1" x14ac:dyDescent="0.2">
      <c r="A105" s="67" t="s">
        <v>209</v>
      </c>
      <c r="B105" s="314">
        <v>75</v>
      </c>
      <c r="C105" s="315">
        <v>59</v>
      </c>
      <c r="D105" s="316">
        <f t="shared" si="9"/>
        <v>134</v>
      </c>
      <c r="E105" s="314">
        <f t="shared" si="10"/>
        <v>30</v>
      </c>
      <c r="F105" s="317">
        <f t="shared" si="10"/>
        <v>23</v>
      </c>
      <c r="G105" s="318">
        <f t="shared" si="11"/>
        <v>53</v>
      </c>
      <c r="H105" s="319">
        <v>21</v>
      </c>
      <c r="I105" s="317">
        <v>15</v>
      </c>
      <c r="J105" s="318">
        <f t="shared" si="12"/>
        <v>36</v>
      </c>
      <c r="K105" s="319">
        <v>9</v>
      </c>
      <c r="L105" s="317">
        <v>8</v>
      </c>
      <c r="M105" s="320">
        <f t="shared" si="13"/>
        <v>17</v>
      </c>
      <c r="N105" s="314">
        <v>26</v>
      </c>
      <c r="O105" s="315">
        <v>19</v>
      </c>
      <c r="P105" s="316">
        <f t="shared" si="14"/>
        <v>45</v>
      </c>
      <c r="Q105" s="314">
        <v>2</v>
      </c>
      <c r="R105" s="315"/>
      <c r="S105" s="316">
        <f t="shared" si="15"/>
        <v>2</v>
      </c>
      <c r="T105" s="314">
        <v>1</v>
      </c>
      <c r="U105" s="315"/>
      <c r="V105" s="316">
        <f t="shared" si="16"/>
        <v>1</v>
      </c>
      <c r="W105" s="321">
        <f t="shared" si="17"/>
        <v>235</v>
      </c>
    </row>
    <row r="106" spans="1:23" ht="23.25" customHeight="1" x14ac:dyDescent="0.2">
      <c r="A106" s="67" t="s">
        <v>210</v>
      </c>
      <c r="B106" s="314"/>
      <c r="C106" s="315">
        <v>3</v>
      </c>
      <c r="D106" s="316">
        <f t="shared" si="9"/>
        <v>3</v>
      </c>
      <c r="E106" s="314">
        <f t="shared" si="10"/>
        <v>1</v>
      </c>
      <c r="F106" s="317">
        <f t="shared" si="10"/>
        <v>1</v>
      </c>
      <c r="G106" s="318">
        <f t="shared" si="11"/>
        <v>2</v>
      </c>
      <c r="H106" s="319"/>
      <c r="I106" s="317"/>
      <c r="J106" s="318">
        <f t="shared" si="12"/>
        <v>0</v>
      </c>
      <c r="K106" s="319">
        <v>1</v>
      </c>
      <c r="L106" s="317">
        <v>1</v>
      </c>
      <c r="M106" s="320">
        <f t="shared" si="13"/>
        <v>2</v>
      </c>
      <c r="N106" s="314"/>
      <c r="O106" s="315"/>
      <c r="P106" s="316">
        <f t="shared" si="14"/>
        <v>0</v>
      </c>
      <c r="Q106" s="314"/>
      <c r="R106" s="315"/>
      <c r="S106" s="316">
        <f t="shared" si="15"/>
        <v>0</v>
      </c>
      <c r="T106" s="314"/>
      <c r="U106" s="315"/>
      <c r="V106" s="316">
        <f t="shared" si="16"/>
        <v>0</v>
      </c>
      <c r="W106" s="321">
        <f t="shared" si="17"/>
        <v>5</v>
      </c>
    </row>
    <row r="107" spans="1:23" ht="23.25" customHeight="1" x14ac:dyDescent="0.2">
      <c r="A107" s="67" t="s">
        <v>211</v>
      </c>
      <c r="B107" s="314">
        <v>26</v>
      </c>
      <c r="C107" s="315">
        <v>20</v>
      </c>
      <c r="D107" s="316">
        <f t="shared" si="9"/>
        <v>46</v>
      </c>
      <c r="E107" s="314">
        <f t="shared" si="10"/>
        <v>5</v>
      </c>
      <c r="F107" s="317">
        <f t="shared" si="10"/>
        <v>7</v>
      </c>
      <c r="G107" s="318">
        <f t="shared" si="11"/>
        <v>12</v>
      </c>
      <c r="H107" s="319">
        <v>2</v>
      </c>
      <c r="I107" s="317">
        <v>2</v>
      </c>
      <c r="J107" s="318">
        <f t="shared" si="12"/>
        <v>4</v>
      </c>
      <c r="K107" s="319">
        <v>3</v>
      </c>
      <c r="L107" s="317">
        <v>5</v>
      </c>
      <c r="M107" s="320">
        <f t="shared" si="13"/>
        <v>8</v>
      </c>
      <c r="N107" s="314">
        <v>3</v>
      </c>
      <c r="O107" s="315">
        <v>4</v>
      </c>
      <c r="P107" s="316">
        <f t="shared" si="14"/>
        <v>7</v>
      </c>
      <c r="Q107" s="314">
        <v>2</v>
      </c>
      <c r="R107" s="315"/>
      <c r="S107" s="316">
        <f t="shared" si="15"/>
        <v>2</v>
      </c>
      <c r="T107" s="314"/>
      <c r="U107" s="315"/>
      <c r="V107" s="316">
        <f t="shared" si="16"/>
        <v>0</v>
      </c>
      <c r="W107" s="321">
        <f t="shared" si="17"/>
        <v>67</v>
      </c>
    </row>
    <row r="108" spans="1:23" ht="23.25" customHeight="1" x14ac:dyDescent="0.2">
      <c r="A108" s="67" t="s">
        <v>212</v>
      </c>
      <c r="B108" s="314">
        <v>192</v>
      </c>
      <c r="C108" s="315">
        <v>199</v>
      </c>
      <c r="D108" s="316">
        <f t="shared" si="9"/>
        <v>391</v>
      </c>
      <c r="E108" s="314">
        <f t="shared" si="10"/>
        <v>100</v>
      </c>
      <c r="F108" s="317">
        <f t="shared" si="10"/>
        <v>72</v>
      </c>
      <c r="G108" s="318">
        <f t="shared" si="11"/>
        <v>172</v>
      </c>
      <c r="H108" s="319">
        <v>65</v>
      </c>
      <c r="I108" s="317">
        <v>48</v>
      </c>
      <c r="J108" s="318">
        <f t="shared" si="12"/>
        <v>113</v>
      </c>
      <c r="K108" s="319">
        <v>35</v>
      </c>
      <c r="L108" s="317">
        <v>24</v>
      </c>
      <c r="M108" s="320">
        <f t="shared" si="13"/>
        <v>59</v>
      </c>
      <c r="N108" s="314">
        <v>46</v>
      </c>
      <c r="O108" s="315">
        <v>41</v>
      </c>
      <c r="P108" s="316">
        <f t="shared" si="14"/>
        <v>87</v>
      </c>
      <c r="Q108" s="314">
        <v>1</v>
      </c>
      <c r="R108" s="315">
        <v>3</v>
      </c>
      <c r="S108" s="316">
        <f t="shared" si="15"/>
        <v>4</v>
      </c>
      <c r="T108" s="314">
        <v>1</v>
      </c>
      <c r="U108" s="315">
        <v>1</v>
      </c>
      <c r="V108" s="316">
        <f t="shared" si="16"/>
        <v>2</v>
      </c>
      <c r="W108" s="321">
        <f t="shared" si="17"/>
        <v>656</v>
      </c>
    </row>
    <row r="109" spans="1:23" ht="23.25" customHeight="1" x14ac:dyDescent="0.2">
      <c r="A109" s="67" t="s">
        <v>213</v>
      </c>
      <c r="B109" s="314">
        <v>1604</v>
      </c>
      <c r="C109" s="315">
        <v>1358</v>
      </c>
      <c r="D109" s="316">
        <f t="shared" si="9"/>
        <v>2962</v>
      </c>
      <c r="E109" s="314">
        <f t="shared" si="10"/>
        <v>985</v>
      </c>
      <c r="F109" s="317">
        <f t="shared" si="10"/>
        <v>737</v>
      </c>
      <c r="G109" s="318">
        <f t="shared" si="11"/>
        <v>1722</v>
      </c>
      <c r="H109" s="319">
        <v>544</v>
      </c>
      <c r="I109" s="317">
        <v>452</v>
      </c>
      <c r="J109" s="318">
        <f t="shared" si="12"/>
        <v>996</v>
      </c>
      <c r="K109" s="319">
        <v>441</v>
      </c>
      <c r="L109" s="317">
        <v>285</v>
      </c>
      <c r="M109" s="320">
        <f t="shared" si="13"/>
        <v>726</v>
      </c>
      <c r="N109" s="314">
        <v>375</v>
      </c>
      <c r="O109" s="315">
        <v>400</v>
      </c>
      <c r="P109" s="316">
        <f t="shared" si="14"/>
        <v>775</v>
      </c>
      <c r="Q109" s="314">
        <v>84</v>
      </c>
      <c r="R109" s="315">
        <v>25</v>
      </c>
      <c r="S109" s="316">
        <f t="shared" si="15"/>
        <v>109</v>
      </c>
      <c r="T109" s="314">
        <v>13</v>
      </c>
      <c r="U109" s="315">
        <v>5</v>
      </c>
      <c r="V109" s="316">
        <f t="shared" si="16"/>
        <v>18</v>
      </c>
      <c r="W109" s="321">
        <f t="shared" si="17"/>
        <v>5586</v>
      </c>
    </row>
    <row r="110" spans="1:23" ht="23.25" customHeight="1" x14ac:dyDescent="0.2">
      <c r="A110" s="67" t="s">
        <v>214</v>
      </c>
      <c r="B110" s="314">
        <v>9</v>
      </c>
      <c r="C110" s="315">
        <v>6</v>
      </c>
      <c r="D110" s="316">
        <f t="shared" si="9"/>
        <v>15</v>
      </c>
      <c r="E110" s="314">
        <f t="shared" si="10"/>
        <v>4</v>
      </c>
      <c r="F110" s="317">
        <f t="shared" si="10"/>
        <v>0</v>
      </c>
      <c r="G110" s="318">
        <f t="shared" si="11"/>
        <v>4</v>
      </c>
      <c r="H110" s="319">
        <v>3</v>
      </c>
      <c r="I110" s="317"/>
      <c r="J110" s="318">
        <f t="shared" si="12"/>
        <v>3</v>
      </c>
      <c r="K110" s="319">
        <v>1</v>
      </c>
      <c r="L110" s="317"/>
      <c r="M110" s="320">
        <f t="shared" si="13"/>
        <v>1</v>
      </c>
      <c r="N110" s="314">
        <v>1</v>
      </c>
      <c r="O110" s="315">
        <v>1</v>
      </c>
      <c r="P110" s="316">
        <f t="shared" si="14"/>
        <v>2</v>
      </c>
      <c r="Q110" s="314"/>
      <c r="R110" s="315"/>
      <c r="S110" s="316">
        <f t="shared" si="15"/>
        <v>0</v>
      </c>
      <c r="T110" s="314"/>
      <c r="U110" s="315"/>
      <c r="V110" s="316">
        <f t="shared" si="16"/>
        <v>0</v>
      </c>
      <c r="W110" s="321">
        <f t="shared" si="17"/>
        <v>21</v>
      </c>
    </row>
    <row r="111" spans="1:23" ht="23.25" customHeight="1" x14ac:dyDescent="0.2">
      <c r="A111" s="67" t="s">
        <v>215</v>
      </c>
      <c r="B111" s="314">
        <v>51</v>
      </c>
      <c r="C111" s="315">
        <v>57</v>
      </c>
      <c r="D111" s="316">
        <f t="shared" si="9"/>
        <v>108</v>
      </c>
      <c r="E111" s="314">
        <f t="shared" si="10"/>
        <v>42</v>
      </c>
      <c r="F111" s="317">
        <f t="shared" si="10"/>
        <v>37</v>
      </c>
      <c r="G111" s="318">
        <f t="shared" si="11"/>
        <v>79</v>
      </c>
      <c r="H111" s="319">
        <v>26</v>
      </c>
      <c r="I111" s="317">
        <v>29</v>
      </c>
      <c r="J111" s="318">
        <f t="shared" si="12"/>
        <v>55</v>
      </c>
      <c r="K111" s="319">
        <v>16</v>
      </c>
      <c r="L111" s="317">
        <v>8</v>
      </c>
      <c r="M111" s="320">
        <f t="shared" si="13"/>
        <v>24</v>
      </c>
      <c r="N111" s="314">
        <v>14</v>
      </c>
      <c r="O111" s="315">
        <v>15</v>
      </c>
      <c r="P111" s="316">
        <f t="shared" si="14"/>
        <v>29</v>
      </c>
      <c r="Q111" s="314"/>
      <c r="R111" s="315"/>
      <c r="S111" s="316">
        <f t="shared" si="15"/>
        <v>0</v>
      </c>
      <c r="T111" s="314"/>
      <c r="U111" s="315"/>
      <c r="V111" s="316">
        <f t="shared" si="16"/>
        <v>0</v>
      </c>
      <c r="W111" s="321">
        <f t="shared" si="17"/>
        <v>216</v>
      </c>
    </row>
    <row r="112" spans="1:23" ht="23.25" customHeight="1" x14ac:dyDescent="0.2">
      <c r="A112" s="67" t="s">
        <v>216</v>
      </c>
      <c r="B112" s="314">
        <v>34</v>
      </c>
      <c r="C112" s="315">
        <v>49</v>
      </c>
      <c r="D112" s="316">
        <f t="shared" si="9"/>
        <v>83</v>
      </c>
      <c r="E112" s="314">
        <f t="shared" si="10"/>
        <v>25</v>
      </c>
      <c r="F112" s="317">
        <f t="shared" si="10"/>
        <v>19</v>
      </c>
      <c r="G112" s="318">
        <f t="shared" si="11"/>
        <v>44</v>
      </c>
      <c r="H112" s="319">
        <v>13</v>
      </c>
      <c r="I112" s="317">
        <v>14</v>
      </c>
      <c r="J112" s="318">
        <f t="shared" si="12"/>
        <v>27</v>
      </c>
      <c r="K112" s="319">
        <v>12</v>
      </c>
      <c r="L112" s="317">
        <v>5</v>
      </c>
      <c r="M112" s="320">
        <f t="shared" si="13"/>
        <v>17</v>
      </c>
      <c r="N112" s="314">
        <v>7</v>
      </c>
      <c r="O112" s="315">
        <v>7</v>
      </c>
      <c r="P112" s="316">
        <f t="shared" si="14"/>
        <v>14</v>
      </c>
      <c r="Q112" s="314">
        <v>3</v>
      </c>
      <c r="R112" s="315"/>
      <c r="S112" s="316">
        <f t="shared" si="15"/>
        <v>3</v>
      </c>
      <c r="T112" s="314"/>
      <c r="U112" s="315"/>
      <c r="V112" s="316">
        <f t="shared" si="16"/>
        <v>0</v>
      </c>
      <c r="W112" s="321">
        <f t="shared" si="17"/>
        <v>144</v>
      </c>
    </row>
    <row r="113" spans="1:23" ht="23.25" customHeight="1" x14ac:dyDescent="0.2">
      <c r="A113" s="67" t="s">
        <v>217</v>
      </c>
      <c r="B113" s="314">
        <v>56</v>
      </c>
      <c r="C113" s="315">
        <v>38</v>
      </c>
      <c r="D113" s="316">
        <f t="shared" si="9"/>
        <v>94</v>
      </c>
      <c r="E113" s="314">
        <f t="shared" si="10"/>
        <v>13</v>
      </c>
      <c r="F113" s="317">
        <f t="shared" si="10"/>
        <v>17</v>
      </c>
      <c r="G113" s="318">
        <f t="shared" si="11"/>
        <v>30</v>
      </c>
      <c r="H113" s="319">
        <v>5</v>
      </c>
      <c r="I113" s="317">
        <v>10</v>
      </c>
      <c r="J113" s="318">
        <f t="shared" si="12"/>
        <v>15</v>
      </c>
      <c r="K113" s="319">
        <v>8</v>
      </c>
      <c r="L113" s="317">
        <v>7</v>
      </c>
      <c r="M113" s="320">
        <f t="shared" si="13"/>
        <v>15</v>
      </c>
      <c r="N113" s="314">
        <v>3</v>
      </c>
      <c r="O113" s="315">
        <v>7</v>
      </c>
      <c r="P113" s="316">
        <f t="shared" si="14"/>
        <v>10</v>
      </c>
      <c r="Q113" s="314">
        <v>2</v>
      </c>
      <c r="R113" s="315">
        <v>1</v>
      </c>
      <c r="S113" s="316">
        <f t="shared" si="15"/>
        <v>3</v>
      </c>
      <c r="T113" s="314"/>
      <c r="U113" s="315">
        <v>1</v>
      </c>
      <c r="V113" s="316">
        <f t="shared" si="16"/>
        <v>1</v>
      </c>
      <c r="W113" s="321">
        <f t="shared" si="17"/>
        <v>138</v>
      </c>
    </row>
    <row r="114" spans="1:23" ht="23.25" customHeight="1" x14ac:dyDescent="0.2">
      <c r="A114" s="67" t="s">
        <v>218</v>
      </c>
      <c r="B114" s="314">
        <v>12</v>
      </c>
      <c r="C114" s="315">
        <v>11</v>
      </c>
      <c r="D114" s="316">
        <f t="shared" si="9"/>
        <v>23</v>
      </c>
      <c r="E114" s="314">
        <f t="shared" si="10"/>
        <v>3</v>
      </c>
      <c r="F114" s="317">
        <f t="shared" si="10"/>
        <v>3</v>
      </c>
      <c r="G114" s="318">
        <f t="shared" si="11"/>
        <v>6</v>
      </c>
      <c r="H114" s="319"/>
      <c r="I114" s="317">
        <v>3</v>
      </c>
      <c r="J114" s="318">
        <f t="shared" si="12"/>
        <v>3</v>
      </c>
      <c r="K114" s="319">
        <v>3</v>
      </c>
      <c r="L114" s="317"/>
      <c r="M114" s="320">
        <f t="shared" si="13"/>
        <v>3</v>
      </c>
      <c r="N114" s="314">
        <v>1</v>
      </c>
      <c r="O114" s="315"/>
      <c r="P114" s="316">
        <f t="shared" si="14"/>
        <v>1</v>
      </c>
      <c r="Q114" s="314"/>
      <c r="R114" s="315">
        <v>1</v>
      </c>
      <c r="S114" s="316">
        <f t="shared" si="15"/>
        <v>1</v>
      </c>
      <c r="T114" s="314">
        <v>1</v>
      </c>
      <c r="U114" s="315">
        <v>1</v>
      </c>
      <c r="V114" s="316">
        <f t="shared" si="16"/>
        <v>2</v>
      </c>
      <c r="W114" s="321">
        <f t="shared" si="17"/>
        <v>33</v>
      </c>
    </row>
    <row r="115" spans="1:23" ht="23.25" customHeight="1" x14ac:dyDescent="0.2">
      <c r="A115" s="67" t="s">
        <v>219</v>
      </c>
      <c r="B115" s="314">
        <v>1</v>
      </c>
      <c r="C115" s="315">
        <v>2</v>
      </c>
      <c r="D115" s="316">
        <f t="shared" si="9"/>
        <v>3</v>
      </c>
      <c r="E115" s="314">
        <f t="shared" si="10"/>
        <v>1</v>
      </c>
      <c r="F115" s="317">
        <f t="shared" si="10"/>
        <v>1</v>
      </c>
      <c r="G115" s="318">
        <f t="shared" si="11"/>
        <v>2</v>
      </c>
      <c r="H115" s="319"/>
      <c r="I115" s="317"/>
      <c r="J115" s="318">
        <f t="shared" si="12"/>
        <v>0</v>
      </c>
      <c r="K115" s="319">
        <v>1</v>
      </c>
      <c r="L115" s="317">
        <v>1</v>
      </c>
      <c r="M115" s="320">
        <f t="shared" si="13"/>
        <v>2</v>
      </c>
      <c r="N115" s="314">
        <v>1</v>
      </c>
      <c r="O115" s="315"/>
      <c r="P115" s="316">
        <f t="shared" si="14"/>
        <v>1</v>
      </c>
      <c r="Q115" s="314"/>
      <c r="R115" s="315"/>
      <c r="S115" s="316">
        <f t="shared" si="15"/>
        <v>0</v>
      </c>
      <c r="T115" s="314"/>
      <c r="U115" s="315"/>
      <c r="V115" s="316">
        <f t="shared" si="16"/>
        <v>0</v>
      </c>
      <c r="W115" s="321">
        <f t="shared" si="17"/>
        <v>6</v>
      </c>
    </row>
    <row r="116" spans="1:23" ht="23.25" customHeight="1" x14ac:dyDescent="0.2">
      <c r="A116" s="67" t="s">
        <v>220</v>
      </c>
      <c r="B116" s="314">
        <v>517</v>
      </c>
      <c r="C116" s="315">
        <v>446</v>
      </c>
      <c r="D116" s="316">
        <f t="shared" si="9"/>
        <v>963</v>
      </c>
      <c r="E116" s="314">
        <f t="shared" si="10"/>
        <v>258</v>
      </c>
      <c r="F116" s="317">
        <f t="shared" si="10"/>
        <v>215</v>
      </c>
      <c r="G116" s="318">
        <f t="shared" si="11"/>
        <v>473</v>
      </c>
      <c r="H116" s="319">
        <v>144</v>
      </c>
      <c r="I116" s="317">
        <v>144</v>
      </c>
      <c r="J116" s="318">
        <f t="shared" si="12"/>
        <v>288</v>
      </c>
      <c r="K116" s="319">
        <v>114</v>
      </c>
      <c r="L116" s="317">
        <v>71</v>
      </c>
      <c r="M116" s="320">
        <f t="shared" si="13"/>
        <v>185</v>
      </c>
      <c r="N116" s="314">
        <v>128</v>
      </c>
      <c r="O116" s="315">
        <v>126</v>
      </c>
      <c r="P116" s="316">
        <f t="shared" si="14"/>
        <v>254</v>
      </c>
      <c r="Q116" s="314">
        <v>24</v>
      </c>
      <c r="R116" s="315">
        <v>11</v>
      </c>
      <c r="S116" s="316">
        <f t="shared" si="15"/>
        <v>35</v>
      </c>
      <c r="T116" s="314">
        <v>2</v>
      </c>
      <c r="U116" s="315"/>
      <c r="V116" s="316">
        <f t="shared" si="16"/>
        <v>2</v>
      </c>
      <c r="W116" s="321">
        <f t="shared" si="17"/>
        <v>1727</v>
      </c>
    </row>
    <row r="117" spans="1:23" ht="23.25" customHeight="1" x14ac:dyDescent="0.2">
      <c r="A117" s="67" t="s">
        <v>221</v>
      </c>
      <c r="B117" s="314">
        <v>1</v>
      </c>
      <c r="C117" s="315">
        <v>3</v>
      </c>
      <c r="D117" s="316">
        <f t="shared" si="9"/>
        <v>4</v>
      </c>
      <c r="E117" s="314">
        <f t="shared" si="10"/>
        <v>0</v>
      </c>
      <c r="F117" s="317">
        <f t="shared" si="10"/>
        <v>1</v>
      </c>
      <c r="G117" s="318">
        <f t="shared" si="11"/>
        <v>1</v>
      </c>
      <c r="H117" s="319"/>
      <c r="I117" s="317">
        <v>1</v>
      </c>
      <c r="J117" s="318">
        <f t="shared" si="12"/>
        <v>1</v>
      </c>
      <c r="K117" s="319"/>
      <c r="L117" s="317"/>
      <c r="M117" s="320">
        <f t="shared" si="13"/>
        <v>0</v>
      </c>
      <c r="N117" s="314">
        <v>2</v>
      </c>
      <c r="O117" s="315">
        <v>1</v>
      </c>
      <c r="P117" s="316">
        <f t="shared" si="14"/>
        <v>3</v>
      </c>
      <c r="Q117" s="314"/>
      <c r="R117" s="315"/>
      <c r="S117" s="316">
        <f t="shared" si="15"/>
        <v>0</v>
      </c>
      <c r="T117" s="314"/>
      <c r="U117" s="315"/>
      <c r="V117" s="316">
        <f t="shared" si="16"/>
        <v>0</v>
      </c>
      <c r="W117" s="321">
        <f t="shared" si="17"/>
        <v>8</v>
      </c>
    </row>
    <row r="118" spans="1:23" ht="23.25" customHeight="1" x14ac:dyDescent="0.2">
      <c r="A118" s="67" t="s">
        <v>222</v>
      </c>
      <c r="B118" s="314">
        <v>953</v>
      </c>
      <c r="C118" s="315">
        <v>1076</v>
      </c>
      <c r="D118" s="316">
        <f t="shared" si="9"/>
        <v>2029</v>
      </c>
      <c r="E118" s="314">
        <f t="shared" si="10"/>
        <v>361</v>
      </c>
      <c r="F118" s="317">
        <f t="shared" si="10"/>
        <v>275</v>
      </c>
      <c r="G118" s="318">
        <f t="shared" si="11"/>
        <v>636</v>
      </c>
      <c r="H118" s="319">
        <v>168</v>
      </c>
      <c r="I118" s="317">
        <v>137</v>
      </c>
      <c r="J118" s="318">
        <f t="shared" si="12"/>
        <v>305</v>
      </c>
      <c r="K118" s="319">
        <v>193</v>
      </c>
      <c r="L118" s="317">
        <v>138</v>
      </c>
      <c r="M118" s="320">
        <f t="shared" si="13"/>
        <v>331</v>
      </c>
      <c r="N118" s="314">
        <v>212</v>
      </c>
      <c r="O118" s="315">
        <v>230</v>
      </c>
      <c r="P118" s="316">
        <f t="shared" si="14"/>
        <v>442</v>
      </c>
      <c r="Q118" s="314">
        <v>25</v>
      </c>
      <c r="R118" s="315">
        <v>28</v>
      </c>
      <c r="S118" s="316">
        <f t="shared" si="15"/>
        <v>53</v>
      </c>
      <c r="T118" s="314">
        <v>2</v>
      </c>
      <c r="U118" s="315">
        <v>4</v>
      </c>
      <c r="V118" s="316">
        <f t="shared" si="16"/>
        <v>6</v>
      </c>
      <c r="W118" s="321">
        <f t="shared" si="17"/>
        <v>3166</v>
      </c>
    </row>
    <row r="119" spans="1:23" ht="23.25" customHeight="1" x14ac:dyDescent="0.2">
      <c r="A119" s="67" t="s">
        <v>223</v>
      </c>
      <c r="B119" s="314">
        <v>4</v>
      </c>
      <c r="C119" s="315">
        <v>5</v>
      </c>
      <c r="D119" s="316">
        <f t="shared" si="9"/>
        <v>9</v>
      </c>
      <c r="E119" s="314">
        <f t="shared" si="10"/>
        <v>4</v>
      </c>
      <c r="F119" s="317">
        <f t="shared" si="10"/>
        <v>5</v>
      </c>
      <c r="G119" s="318">
        <f t="shared" si="11"/>
        <v>9</v>
      </c>
      <c r="H119" s="319">
        <v>2</v>
      </c>
      <c r="I119" s="317">
        <v>4</v>
      </c>
      <c r="J119" s="318">
        <f t="shared" si="12"/>
        <v>6</v>
      </c>
      <c r="K119" s="319">
        <v>2</v>
      </c>
      <c r="L119" s="317">
        <v>1</v>
      </c>
      <c r="M119" s="320">
        <f t="shared" si="13"/>
        <v>3</v>
      </c>
      <c r="N119" s="314">
        <v>1</v>
      </c>
      <c r="O119" s="315">
        <v>2</v>
      </c>
      <c r="P119" s="316">
        <f t="shared" si="14"/>
        <v>3</v>
      </c>
      <c r="Q119" s="314">
        <v>1</v>
      </c>
      <c r="R119" s="315">
        <v>1</v>
      </c>
      <c r="S119" s="316">
        <f t="shared" si="15"/>
        <v>2</v>
      </c>
      <c r="T119" s="314"/>
      <c r="U119" s="315"/>
      <c r="V119" s="316">
        <f t="shared" si="16"/>
        <v>0</v>
      </c>
      <c r="W119" s="321">
        <f t="shared" si="17"/>
        <v>23</v>
      </c>
    </row>
    <row r="120" spans="1:23" ht="23.25" customHeight="1" x14ac:dyDescent="0.2">
      <c r="A120" s="67" t="s">
        <v>224</v>
      </c>
      <c r="B120" s="314">
        <v>2</v>
      </c>
      <c r="C120" s="315">
        <v>1</v>
      </c>
      <c r="D120" s="316">
        <f t="shared" si="9"/>
        <v>3</v>
      </c>
      <c r="E120" s="314">
        <f t="shared" si="10"/>
        <v>1</v>
      </c>
      <c r="F120" s="317">
        <f t="shared" si="10"/>
        <v>0</v>
      </c>
      <c r="G120" s="318">
        <f t="shared" si="11"/>
        <v>1</v>
      </c>
      <c r="H120" s="319">
        <v>1</v>
      </c>
      <c r="I120" s="317"/>
      <c r="J120" s="318">
        <f t="shared" si="12"/>
        <v>1</v>
      </c>
      <c r="K120" s="319"/>
      <c r="L120" s="317"/>
      <c r="M120" s="320">
        <f t="shared" si="13"/>
        <v>0</v>
      </c>
      <c r="N120" s="314"/>
      <c r="O120" s="315"/>
      <c r="P120" s="316">
        <f t="shared" si="14"/>
        <v>0</v>
      </c>
      <c r="Q120" s="314"/>
      <c r="R120" s="315"/>
      <c r="S120" s="316">
        <f t="shared" si="15"/>
        <v>0</v>
      </c>
      <c r="T120" s="314"/>
      <c r="U120" s="315"/>
      <c r="V120" s="316">
        <f t="shared" si="16"/>
        <v>0</v>
      </c>
      <c r="W120" s="321">
        <f t="shared" si="17"/>
        <v>4</v>
      </c>
    </row>
    <row r="121" spans="1:23" ht="23.25" customHeight="1" x14ac:dyDescent="0.2">
      <c r="A121" s="67" t="s">
        <v>225</v>
      </c>
      <c r="B121" s="314">
        <v>2</v>
      </c>
      <c r="C121" s="315"/>
      <c r="D121" s="316">
        <f t="shared" si="9"/>
        <v>2</v>
      </c>
      <c r="E121" s="314">
        <f t="shared" si="10"/>
        <v>2</v>
      </c>
      <c r="F121" s="317">
        <f t="shared" si="10"/>
        <v>0</v>
      </c>
      <c r="G121" s="318">
        <f t="shared" si="11"/>
        <v>2</v>
      </c>
      <c r="H121" s="319">
        <v>1</v>
      </c>
      <c r="I121" s="317"/>
      <c r="J121" s="318">
        <f t="shared" si="12"/>
        <v>1</v>
      </c>
      <c r="K121" s="319">
        <v>1</v>
      </c>
      <c r="L121" s="317"/>
      <c r="M121" s="320">
        <f t="shared" si="13"/>
        <v>1</v>
      </c>
      <c r="N121" s="314"/>
      <c r="O121" s="315"/>
      <c r="P121" s="316">
        <f t="shared" si="14"/>
        <v>0</v>
      </c>
      <c r="Q121" s="314"/>
      <c r="R121" s="315"/>
      <c r="S121" s="316">
        <f t="shared" si="15"/>
        <v>0</v>
      </c>
      <c r="T121" s="314"/>
      <c r="U121" s="315"/>
      <c r="V121" s="316">
        <f t="shared" si="16"/>
        <v>0</v>
      </c>
      <c r="W121" s="321">
        <f t="shared" si="17"/>
        <v>4</v>
      </c>
    </row>
    <row r="122" spans="1:23" ht="23.25" customHeight="1" x14ac:dyDescent="0.2">
      <c r="A122" s="67" t="s">
        <v>226</v>
      </c>
      <c r="B122" s="314">
        <v>6</v>
      </c>
      <c r="C122" s="315">
        <v>5</v>
      </c>
      <c r="D122" s="316">
        <f t="shared" si="9"/>
        <v>11</v>
      </c>
      <c r="E122" s="314">
        <f t="shared" si="10"/>
        <v>2</v>
      </c>
      <c r="F122" s="317">
        <f t="shared" si="10"/>
        <v>1</v>
      </c>
      <c r="G122" s="318">
        <f t="shared" si="11"/>
        <v>3</v>
      </c>
      <c r="H122" s="319">
        <v>2</v>
      </c>
      <c r="I122" s="317"/>
      <c r="J122" s="318">
        <f t="shared" si="12"/>
        <v>2</v>
      </c>
      <c r="K122" s="319"/>
      <c r="L122" s="317">
        <v>1</v>
      </c>
      <c r="M122" s="320">
        <f t="shared" si="13"/>
        <v>1</v>
      </c>
      <c r="N122" s="314">
        <v>1</v>
      </c>
      <c r="O122" s="315">
        <v>1</v>
      </c>
      <c r="P122" s="316">
        <f t="shared" si="14"/>
        <v>2</v>
      </c>
      <c r="Q122" s="314"/>
      <c r="R122" s="315"/>
      <c r="S122" s="316">
        <f t="shared" si="15"/>
        <v>0</v>
      </c>
      <c r="T122" s="314"/>
      <c r="U122" s="315"/>
      <c r="V122" s="316">
        <f t="shared" si="16"/>
        <v>0</v>
      </c>
      <c r="W122" s="321">
        <f t="shared" si="17"/>
        <v>16</v>
      </c>
    </row>
    <row r="123" spans="1:23" ht="23.25" customHeight="1" x14ac:dyDescent="0.2">
      <c r="A123" s="67" t="s">
        <v>227</v>
      </c>
      <c r="B123" s="314">
        <v>54</v>
      </c>
      <c r="C123" s="315">
        <v>31</v>
      </c>
      <c r="D123" s="316">
        <f t="shared" si="9"/>
        <v>85</v>
      </c>
      <c r="E123" s="314">
        <f t="shared" si="10"/>
        <v>10</v>
      </c>
      <c r="F123" s="317">
        <f t="shared" si="10"/>
        <v>4</v>
      </c>
      <c r="G123" s="318">
        <f t="shared" si="11"/>
        <v>14</v>
      </c>
      <c r="H123" s="319">
        <v>6</v>
      </c>
      <c r="I123" s="317">
        <v>1</v>
      </c>
      <c r="J123" s="318">
        <f t="shared" si="12"/>
        <v>7</v>
      </c>
      <c r="K123" s="319">
        <v>4</v>
      </c>
      <c r="L123" s="317">
        <v>3</v>
      </c>
      <c r="M123" s="320">
        <f t="shared" si="13"/>
        <v>7</v>
      </c>
      <c r="N123" s="314">
        <v>1</v>
      </c>
      <c r="O123" s="315">
        <v>5</v>
      </c>
      <c r="P123" s="316">
        <f t="shared" si="14"/>
        <v>6</v>
      </c>
      <c r="Q123" s="314">
        <v>2</v>
      </c>
      <c r="R123" s="315">
        <v>2</v>
      </c>
      <c r="S123" s="316">
        <f t="shared" si="15"/>
        <v>4</v>
      </c>
      <c r="T123" s="314"/>
      <c r="U123" s="315"/>
      <c r="V123" s="316">
        <f t="shared" si="16"/>
        <v>0</v>
      </c>
      <c r="W123" s="321">
        <f t="shared" si="17"/>
        <v>109</v>
      </c>
    </row>
    <row r="124" spans="1:23" ht="23.25" customHeight="1" x14ac:dyDescent="0.2">
      <c r="A124" s="67" t="s">
        <v>228</v>
      </c>
      <c r="B124" s="314">
        <v>18</v>
      </c>
      <c r="C124" s="315">
        <v>20</v>
      </c>
      <c r="D124" s="316">
        <f t="shared" si="9"/>
        <v>38</v>
      </c>
      <c r="E124" s="314">
        <f t="shared" si="10"/>
        <v>14</v>
      </c>
      <c r="F124" s="317">
        <f t="shared" si="10"/>
        <v>11</v>
      </c>
      <c r="G124" s="318">
        <f t="shared" si="11"/>
        <v>25</v>
      </c>
      <c r="H124" s="319">
        <v>7</v>
      </c>
      <c r="I124" s="317">
        <v>7</v>
      </c>
      <c r="J124" s="318">
        <f t="shared" si="12"/>
        <v>14</v>
      </c>
      <c r="K124" s="319">
        <v>7</v>
      </c>
      <c r="L124" s="317">
        <v>4</v>
      </c>
      <c r="M124" s="320">
        <f t="shared" si="13"/>
        <v>11</v>
      </c>
      <c r="N124" s="314">
        <v>3</v>
      </c>
      <c r="O124" s="315">
        <v>3</v>
      </c>
      <c r="P124" s="316">
        <f t="shared" si="14"/>
        <v>6</v>
      </c>
      <c r="Q124" s="314"/>
      <c r="R124" s="315"/>
      <c r="S124" s="316">
        <f t="shared" si="15"/>
        <v>0</v>
      </c>
      <c r="T124" s="314"/>
      <c r="U124" s="315"/>
      <c r="V124" s="316">
        <f t="shared" si="16"/>
        <v>0</v>
      </c>
      <c r="W124" s="321">
        <f t="shared" si="17"/>
        <v>69</v>
      </c>
    </row>
    <row r="125" spans="1:23" ht="23.25" customHeight="1" x14ac:dyDescent="0.2">
      <c r="A125" s="67" t="s">
        <v>229</v>
      </c>
      <c r="B125" s="314">
        <v>5</v>
      </c>
      <c r="C125" s="315">
        <v>2</v>
      </c>
      <c r="D125" s="316">
        <f t="shared" si="9"/>
        <v>7</v>
      </c>
      <c r="E125" s="314">
        <f t="shared" si="10"/>
        <v>2</v>
      </c>
      <c r="F125" s="317">
        <f t="shared" si="10"/>
        <v>1</v>
      </c>
      <c r="G125" s="318">
        <f t="shared" si="11"/>
        <v>3</v>
      </c>
      <c r="H125" s="319"/>
      <c r="I125" s="317"/>
      <c r="J125" s="318">
        <f t="shared" si="12"/>
        <v>0</v>
      </c>
      <c r="K125" s="319">
        <v>2</v>
      </c>
      <c r="L125" s="317">
        <v>1</v>
      </c>
      <c r="M125" s="320">
        <f t="shared" si="13"/>
        <v>3</v>
      </c>
      <c r="N125" s="314">
        <v>1</v>
      </c>
      <c r="O125" s="315">
        <v>1</v>
      </c>
      <c r="P125" s="316">
        <f t="shared" si="14"/>
        <v>2</v>
      </c>
      <c r="Q125" s="314"/>
      <c r="R125" s="315"/>
      <c r="S125" s="316">
        <f t="shared" si="15"/>
        <v>0</v>
      </c>
      <c r="T125" s="314"/>
      <c r="U125" s="315"/>
      <c r="V125" s="316">
        <f t="shared" si="16"/>
        <v>0</v>
      </c>
      <c r="W125" s="321">
        <f t="shared" si="17"/>
        <v>12</v>
      </c>
    </row>
    <row r="126" spans="1:23" ht="23.25" customHeight="1" x14ac:dyDescent="0.2">
      <c r="A126" s="67" t="s">
        <v>230</v>
      </c>
      <c r="B126" s="314">
        <v>5</v>
      </c>
      <c r="C126" s="315">
        <v>12</v>
      </c>
      <c r="D126" s="316">
        <f t="shared" si="9"/>
        <v>17</v>
      </c>
      <c r="E126" s="314">
        <f t="shared" si="10"/>
        <v>4</v>
      </c>
      <c r="F126" s="317">
        <f t="shared" si="10"/>
        <v>5</v>
      </c>
      <c r="G126" s="318">
        <f t="shared" si="11"/>
        <v>9</v>
      </c>
      <c r="H126" s="319">
        <v>3</v>
      </c>
      <c r="I126" s="317">
        <v>4</v>
      </c>
      <c r="J126" s="318">
        <f t="shared" si="12"/>
        <v>7</v>
      </c>
      <c r="K126" s="319">
        <v>1</v>
      </c>
      <c r="L126" s="317">
        <v>1</v>
      </c>
      <c r="M126" s="320">
        <f t="shared" si="13"/>
        <v>2</v>
      </c>
      <c r="N126" s="314">
        <v>1</v>
      </c>
      <c r="O126" s="315">
        <v>2</v>
      </c>
      <c r="P126" s="316">
        <f t="shared" si="14"/>
        <v>3</v>
      </c>
      <c r="Q126" s="314">
        <v>1</v>
      </c>
      <c r="R126" s="315">
        <v>1</v>
      </c>
      <c r="S126" s="316">
        <f t="shared" si="15"/>
        <v>2</v>
      </c>
      <c r="T126" s="314"/>
      <c r="U126" s="315"/>
      <c r="V126" s="316">
        <f t="shared" si="16"/>
        <v>0</v>
      </c>
      <c r="W126" s="321">
        <f t="shared" si="17"/>
        <v>31</v>
      </c>
    </row>
    <row r="127" spans="1:23" ht="23.25" customHeight="1" x14ac:dyDescent="0.2">
      <c r="A127" s="67" t="s">
        <v>231</v>
      </c>
      <c r="B127" s="314">
        <v>669</v>
      </c>
      <c r="C127" s="315">
        <v>610</v>
      </c>
      <c r="D127" s="316">
        <f t="shared" si="9"/>
        <v>1279</v>
      </c>
      <c r="E127" s="314">
        <f t="shared" si="10"/>
        <v>381</v>
      </c>
      <c r="F127" s="317">
        <f t="shared" si="10"/>
        <v>303</v>
      </c>
      <c r="G127" s="318">
        <f t="shared" si="11"/>
        <v>684</v>
      </c>
      <c r="H127" s="319">
        <v>209</v>
      </c>
      <c r="I127" s="317">
        <v>183</v>
      </c>
      <c r="J127" s="318">
        <f t="shared" si="12"/>
        <v>392</v>
      </c>
      <c r="K127" s="319">
        <v>172</v>
      </c>
      <c r="L127" s="317">
        <v>120</v>
      </c>
      <c r="M127" s="320">
        <f t="shared" si="13"/>
        <v>292</v>
      </c>
      <c r="N127" s="314">
        <v>170</v>
      </c>
      <c r="O127" s="315">
        <v>165</v>
      </c>
      <c r="P127" s="316">
        <f t="shared" si="14"/>
        <v>335</v>
      </c>
      <c r="Q127" s="314">
        <v>27</v>
      </c>
      <c r="R127" s="315">
        <v>29</v>
      </c>
      <c r="S127" s="316">
        <f t="shared" si="15"/>
        <v>56</v>
      </c>
      <c r="T127" s="314">
        <v>12</v>
      </c>
      <c r="U127" s="315"/>
      <c r="V127" s="316">
        <f t="shared" si="16"/>
        <v>12</v>
      </c>
      <c r="W127" s="321">
        <f t="shared" si="17"/>
        <v>2366</v>
      </c>
    </row>
    <row r="128" spans="1:23" ht="23.25" customHeight="1" x14ac:dyDescent="0.2">
      <c r="A128" s="67" t="s">
        <v>232</v>
      </c>
      <c r="B128" s="314">
        <v>2</v>
      </c>
      <c r="C128" s="315">
        <v>2</v>
      </c>
      <c r="D128" s="316">
        <f t="shared" si="9"/>
        <v>4</v>
      </c>
      <c r="E128" s="314">
        <f t="shared" si="10"/>
        <v>0</v>
      </c>
      <c r="F128" s="317">
        <f t="shared" si="10"/>
        <v>1</v>
      </c>
      <c r="G128" s="318">
        <f t="shared" si="11"/>
        <v>1</v>
      </c>
      <c r="H128" s="319"/>
      <c r="I128" s="317">
        <v>1</v>
      </c>
      <c r="J128" s="318">
        <f t="shared" si="12"/>
        <v>1</v>
      </c>
      <c r="K128" s="319"/>
      <c r="L128" s="317"/>
      <c r="M128" s="320">
        <f t="shared" si="13"/>
        <v>0</v>
      </c>
      <c r="N128" s="314"/>
      <c r="O128" s="315"/>
      <c r="P128" s="316">
        <f t="shared" si="14"/>
        <v>0</v>
      </c>
      <c r="Q128" s="314"/>
      <c r="R128" s="315"/>
      <c r="S128" s="316">
        <f t="shared" si="15"/>
        <v>0</v>
      </c>
      <c r="T128" s="314"/>
      <c r="U128" s="315"/>
      <c r="V128" s="316">
        <f t="shared" si="16"/>
        <v>0</v>
      </c>
      <c r="W128" s="321">
        <f t="shared" si="17"/>
        <v>5</v>
      </c>
    </row>
    <row r="129" spans="1:23" ht="23.25" customHeight="1" x14ac:dyDescent="0.2">
      <c r="A129" s="67" t="s">
        <v>233</v>
      </c>
      <c r="B129" s="314">
        <v>52</v>
      </c>
      <c r="C129" s="315">
        <v>48</v>
      </c>
      <c r="D129" s="316">
        <f t="shared" si="9"/>
        <v>100</v>
      </c>
      <c r="E129" s="314">
        <f t="shared" si="10"/>
        <v>60</v>
      </c>
      <c r="F129" s="317">
        <f t="shared" si="10"/>
        <v>36</v>
      </c>
      <c r="G129" s="318">
        <f t="shared" si="11"/>
        <v>96</v>
      </c>
      <c r="H129" s="319">
        <v>33</v>
      </c>
      <c r="I129" s="317">
        <v>21</v>
      </c>
      <c r="J129" s="318">
        <f t="shared" si="12"/>
        <v>54</v>
      </c>
      <c r="K129" s="319">
        <v>27</v>
      </c>
      <c r="L129" s="317">
        <v>15</v>
      </c>
      <c r="M129" s="320">
        <f t="shared" si="13"/>
        <v>42</v>
      </c>
      <c r="N129" s="314">
        <v>21</v>
      </c>
      <c r="O129" s="315">
        <v>13</v>
      </c>
      <c r="P129" s="316">
        <f t="shared" si="14"/>
        <v>34</v>
      </c>
      <c r="Q129" s="314">
        <v>2</v>
      </c>
      <c r="R129" s="315">
        <v>2</v>
      </c>
      <c r="S129" s="316">
        <f t="shared" si="15"/>
        <v>4</v>
      </c>
      <c r="T129" s="314">
        <v>1</v>
      </c>
      <c r="U129" s="315"/>
      <c r="V129" s="316">
        <f t="shared" si="16"/>
        <v>1</v>
      </c>
      <c r="W129" s="321">
        <f t="shared" si="17"/>
        <v>235</v>
      </c>
    </row>
    <row r="130" spans="1:23" ht="23.25" customHeight="1" x14ac:dyDescent="0.2">
      <c r="A130" s="67" t="s">
        <v>234</v>
      </c>
      <c r="B130" s="314">
        <v>1</v>
      </c>
      <c r="C130" s="315"/>
      <c r="D130" s="316">
        <f t="shared" si="9"/>
        <v>1</v>
      </c>
      <c r="E130" s="314">
        <f t="shared" si="10"/>
        <v>0</v>
      </c>
      <c r="F130" s="317">
        <f t="shared" si="10"/>
        <v>0</v>
      </c>
      <c r="G130" s="318">
        <f t="shared" si="11"/>
        <v>0</v>
      </c>
      <c r="H130" s="319"/>
      <c r="I130" s="317"/>
      <c r="J130" s="318">
        <f t="shared" si="12"/>
        <v>0</v>
      </c>
      <c r="K130" s="319"/>
      <c r="L130" s="317"/>
      <c r="M130" s="320">
        <f t="shared" si="13"/>
        <v>0</v>
      </c>
      <c r="N130" s="314">
        <v>1</v>
      </c>
      <c r="O130" s="315">
        <v>1</v>
      </c>
      <c r="P130" s="316">
        <f t="shared" si="14"/>
        <v>2</v>
      </c>
      <c r="Q130" s="314"/>
      <c r="R130" s="315"/>
      <c r="S130" s="316">
        <f t="shared" si="15"/>
        <v>0</v>
      </c>
      <c r="T130" s="314"/>
      <c r="U130" s="315"/>
      <c r="V130" s="316">
        <f t="shared" si="16"/>
        <v>0</v>
      </c>
      <c r="W130" s="321">
        <f t="shared" si="17"/>
        <v>3</v>
      </c>
    </row>
    <row r="131" spans="1:23" ht="23.25" customHeight="1" x14ac:dyDescent="0.2">
      <c r="A131" s="67" t="s">
        <v>235</v>
      </c>
      <c r="B131" s="314">
        <v>701</v>
      </c>
      <c r="C131" s="315">
        <v>795</v>
      </c>
      <c r="D131" s="316">
        <f t="shared" si="9"/>
        <v>1496</v>
      </c>
      <c r="E131" s="314">
        <f t="shared" si="10"/>
        <v>386</v>
      </c>
      <c r="F131" s="317">
        <f t="shared" si="10"/>
        <v>332</v>
      </c>
      <c r="G131" s="318">
        <f t="shared" si="11"/>
        <v>718</v>
      </c>
      <c r="H131" s="319">
        <v>228</v>
      </c>
      <c r="I131" s="317">
        <v>210</v>
      </c>
      <c r="J131" s="318">
        <f t="shared" si="12"/>
        <v>438</v>
      </c>
      <c r="K131" s="319">
        <v>158</v>
      </c>
      <c r="L131" s="317">
        <v>122</v>
      </c>
      <c r="M131" s="320">
        <f t="shared" si="13"/>
        <v>280</v>
      </c>
      <c r="N131" s="314">
        <v>144</v>
      </c>
      <c r="O131" s="315">
        <v>192</v>
      </c>
      <c r="P131" s="316">
        <f t="shared" si="14"/>
        <v>336</v>
      </c>
      <c r="Q131" s="314">
        <v>27</v>
      </c>
      <c r="R131" s="315">
        <v>32</v>
      </c>
      <c r="S131" s="316">
        <f t="shared" si="15"/>
        <v>59</v>
      </c>
      <c r="T131" s="314">
        <v>6</v>
      </c>
      <c r="U131" s="315">
        <v>4</v>
      </c>
      <c r="V131" s="316">
        <f t="shared" si="16"/>
        <v>10</v>
      </c>
      <c r="W131" s="321">
        <f t="shared" si="17"/>
        <v>2619</v>
      </c>
    </row>
    <row r="132" spans="1:23" ht="23.25" customHeight="1" x14ac:dyDescent="0.2">
      <c r="A132" s="67" t="s">
        <v>236</v>
      </c>
      <c r="B132" s="314">
        <v>8</v>
      </c>
      <c r="C132" s="315">
        <v>13</v>
      </c>
      <c r="D132" s="316">
        <f t="shared" si="9"/>
        <v>21</v>
      </c>
      <c r="E132" s="314">
        <f t="shared" si="10"/>
        <v>3</v>
      </c>
      <c r="F132" s="317">
        <f t="shared" si="10"/>
        <v>1</v>
      </c>
      <c r="G132" s="318">
        <f t="shared" si="11"/>
        <v>4</v>
      </c>
      <c r="H132" s="319">
        <v>1</v>
      </c>
      <c r="I132" s="317">
        <v>1</v>
      </c>
      <c r="J132" s="318">
        <f t="shared" si="12"/>
        <v>2</v>
      </c>
      <c r="K132" s="319">
        <v>2</v>
      </c>
      <c r="L132" s="317"/>
      <c r="M132" s="320">
        <f t="shared" si="13"/>
        <v>2</v>
      </c>
      <c r="N132" s="314">
        <v>1</v>
      </c>
      <c r="O132" s="315">
        <v>2</v>
      </c>
      <c r="P132" s="316">
        <f t="shared" si="14"/>
        <v>3</v>
      </c>
      <c r="Q132" s="314"/>
      <c r="R132" s="315"/>
      <c r="S132" s="316">
        <f t="shared" si="15"/>
        <v>0</v>
      </c>
      <c r="T132" s="314"/>
      <c r="U132" s="315">
        <v>1</v>
      </c>
      <c r="V132" s="316">
        <f t="shared" si="16"/>
        <v>1</v>
      </c>
      <c r="W132" s="321">
        <f t="shared" si="17"/>
        <v>29</v>
      </c>
    </row>
    <row r="133" spans="1:23" ht="23.25" customHeight="1" x14ac:dyDescent="0.2">
      <c r="A133" s="67" t="s">
        <v>237</v>
      </c>
      <c r="B133" s="314">
        <v>121</v>
      </c>
      <c r="C133" s="315">
        <v>99</v>
      </c>
      <c r="D133" s="316">
        <f t="shared" si="9"/>
        <v>220</v>
      </c>
      <c r="E133" s="314">
        <f t="shared" si="10"/>
        <v>63</v>
      </c>
      <c r="F133" s="317">
        <f t="shared" si="10"/>
        <v>49</v>
      </c>
      <c r="G133" s="318">
        <f t="shared" si="11"/>
        <v>112</v>
      </c>
      <c r="H133" s="319">
        <v>40</v>
      </c>
      <c r="I133" s="317">
        <v>34</v>
      </c>
      <c r="J133" s="318">
        <f t="shared" si="12"/>
        <v>74</v>
      </c>
      <c r="K133" s="319">
        <v>23</v>
      </c>
      <c r="L133" s="317">
        <v>15</v>
      </c>
      <c r="M133" s="320">
        <f t="shared" si="13"/>
        <v>38</v>
      </c>
      <c r="N133" s="314">
        <v>18</v>
      </c>
      <c r="O133" s="315">
        <v>19</v>
      </c>
      <c r="P133" s="316">
        <f t="shared" si="14"/>
        <v>37</v>
      </c>
      <c r="Q133" s="314">
        <v>1</v>
      </c>
      <c r="R133" s="315">
        <v>1</v>
      </c>
      <c r="S133" s="316">
        <f t="shared" si="15"/>
        <v>2</v>
      </c>
      <c r="T133" s="314"/>
      <c r="U133" s="315"/>
      <c r="V133" s="316">
        <f t="shared" si="16"/>
        <v>0</v>
      </c>
      <c r="W133" s="321">
        <f t="shared" si="17"/>
        <v>371</v>
      </c>
    </row>
    <row r="134" spans="1:23" ht="23.25" customHeight="1" x14ac:dyDescent="0.2">
      <c r="A134" s="67" t="s">
        <v>238</v>
      </c>
      <c r="B134" s="314">
        <v>582</v>
      </c>
      <c r="C134" s="315">
        <v>518</v>
      </c>
      <c r="D134" s="316">
        <f t="shared" si="9"/>
        <v>1100</v>
      </c>
      <c r="E134" s="314">
        <f t="shared" si="10"/>
        <v>197</v>
      </c>
      <c r="F134" s="317">
        <f t="shared" si="10"/>
        <v>201</v>
      </c>
      <c r="G134" s="318">
        <f t="shared" si="11"/>
        <v>398</v>
      </c>
      <c r="H134" s="319">
        <v>108</v>
      </c>
      <c r="I134" s="317">
        <v>126</v>
      </c>
      <c r="J134" s="318">
        <f t="shared" si="12"/>
        <v>234</v>
      </c>
      <c r="K134" s="319">
        <v>89</v>
      </c>
      <c r="L134" s="317">
        <v>75</v>
      </c>
      <c r="M134" s="320">
        <f t="shared" si="13"/>
        <v>164</v>
      </c>
      <c r="N134" s="314">
        <v>151</v>
      </c>
      <c r="O134" s="315">
        <v>153</v>
      </c>
      <c r="P134" s="316">
        <f t="shared" si="14"/>
        <v>304</v>
      </c>
      <c r="Q134" s="314">
        <v>19</v>
      </c>
      <c r="R134" s="315">
        <v>17</v>
      </c>
      <c r="S134" s="316">
        <f t="shared" si="15"/>
        <v>36</v>
      </c>
      <c r="T134" s="314">
        <v>16</v>
      </c>
      <c r="U134" s="315">
        <v>6</v>
      </c>
      <c r="V134" s="316">
        <f t="shared" si="16"/>
        <v>22</v>
      </c>
      <c r="W134" s="321">
        <f t="shared" si="17"/>
        <v>1860</v>
      </c>
    </row>
    <row r="135" spans="1:23" ht="23.25" customHeight="1" x14ac:dyDescent="0.2">
      <c r="A135" s="67" t="s">
        <v>239</v>
      </c>
      <c r="B135" s="314">
        <v>192</v>
      </c>
      <c r="C135" s="315">
        <v>224</v>
      </c>
      <c r="D135" s="316">
        <f t="shared" si="9"/>
        <v>416</v>
      </c>
      <c r="E135" s="314">
        <f t="shared" si="10"/>
        <v>128</v>
      </c>
      <c r="F135" s="317">
        <f t="shared" si="10"/>
        <v>90</v>
      </c>
      <c r="G135" s="318">
        <f t="shared" si="11"/>
        <v>218</v>
      </c>
      <c r="H135" s="319">
        <v>84</v>
      </c>
      <c r="I135" s="317">
        <v>49</v>
      </c>
      <c r="J135" s="318">
        <f t="shared" si="12"/>
        <v>133</v>
      </c>
      <c r="K135" s="319">
        <v>44</v>
      </c>
      <c r="L135" s="317">
        <v>41</v>
      </c>
      <c r="M135" s="320">
        <f t="shared" si="13"/>
        <v>85</v>
      </c>
      <c r="N135" s="314">
        <v>49</v>
      </c>
      <c r="O135" s="315">
        <v>49</v>
      </c>
      <c r="P135" s="316">
        <f t="shared" si="14"/>
        <v>98</v>
      </c>
      <c r="Q135" s="314">
        <v>11</v>
      </c>
      <c r="R135" s="315">
        <v>5</v>
      </c>
      <c r="S135" s="316">
        <f t="shared" si="15"/>
        <v>16</v>
      </c>
      <c r="T135" s="314"/>
      <c r="U135" s="315">
        <v>1</v>
      </c>
      <c r="V135" s="316">
        <f t="shared" si="16"/>
        <v>1</v>
      </c>
      <c r="W135" s="321">
        <f t="shared" si="17"/>
        <v>749</v>
      </c>
    </row>
    <row r="136" spans="1:23" ht="23.25" customHeight="1" x14ac:dyDescent="0.2">
      <c r="A136" s="67" t="s">
        <v>240</v>
      </c>
      <c r="B136" s="314">
        <v>318</v>
      </c>
      <c r="C136" s="315">
        <v>261</v>
      </c>
      <c r="D136" s="316">
        <f t="shared" si="9"/>
        <v>579</v>
      </c>
      <c r="E136" s="314">
        <f t="shared" si="10"/>
        <v>102</v>
      </c>
      <c r="F136" s="317">
        <f t="shared" si="10"/>
        <v>93</v>
      </c>
      <c r="G136" s="318">
        <f t="shared" si="11"/>
        <v>195</v>
      </c>
      <c r="H136" s="319">
        <v>50</v>
      </c>
      <c r="I136" s="317">
        <v>52</v>
      </c>
      <c r="J136" s="318">
        <f t="shared" si="12"/>
        <v>102</v>
      </c>
      <c r="K136" s="319">
        <v>52</v>
      </c>
      <c r="L136" s="317">
        <v>41</v>
      </c>
      <c r="M136" s="320">
        <f t="shared" si="13"/>
        <v>93</v>
      </c>
      <c r="N136" s="314">
        <v>53</v>
      </c>
      <c r="O136" s="315">
        <v>53</v>
      </c>
      <c r="P136" s="316">
        <f t="shared" si="14"/>
        <v>106</v>
      </c>
      <c r="Q136" s="314">
        <v>11</v>
      </c>
      <c r="R136" s="315">
        <v>3</v>
      </c>
      <c r="S136" s="316">
        <f t="shared" si="15"/>
        <v>14</v>
      </c>
      <c r="T136" s="314">
        <v>3</v>
      </c>
      <c r="U136" s="315"/>
      <c r="V136" s="316">
        <f t="shared" si="16"/>
        <v>3</v>
      </c>
      <c r="W136" s="321">
        <f t="shared" si="17"/>
        <v>897</v>
      </c>
    </row>
    <row r="137" spans="1:23" ht="23.25" customHeight="1" x14ac:dyDescent="0.2">
      <c r="A137" s="67" t="s">
        <v>241</v>
      </c>
      <c r="B137" s="314">
        <v>138</v>
      </c>
      <c r="C137" s="315">
        <v>122</v>
      </c>
      <c r="D137" s="316">
        <f t="shared" ref="D137:D186" si="18">C137+B137</f>
        <v>260</v>
      </c>
      <c r="E137" s="314">
        <f t="shared" ref="E137:F186" si="19">H137+K137</f>
        <v>83</v>
      </c>
      <c r="F137" s="317">
        <f t="shared" si="19"/>
        <v>61</v>
      </c>
      <c r="G137" s="318">
        <f t="shared" ref="G137:G186" si="20">F137+E137</f>
        <v>144</v>
      </c>
      <c r="H137" s="319">
        <v>44</v>
      </c>
      <c r="I137" s="317">
        <v>35</v>
      </c>
      <c r="J137" s="318">
        <f t="shared" ref="J137:J186" si="21">I137+H137</f>
        <v>79</v>
      </c>
      <c r="K137" s="319">
        <v>39</v>
      </c>
      <c r="L137" s="317">
        <v>26</v>
      </c>
      <c r="M137" s="320">
        <f t="shared" ref="M137:M186" si="22">L137+K137</f>
        <v>65</v>
      </c>
      <c r="N137" s="314">
        <v>41</v>
      </c>
      <c r="O137" s="315">
        <v>20</v>
      </c>
      <c r="P137" s="316">
        <f t="shared" ref="P137:P186" si="23">O137+N137</f>
        <v>61</v>
      </c>
      <c r="Q137" s="314">
        <v>7</v>
      </c>
      <c r="R137" s="315">
        <v>4</v>
      </c>
      <c r="S137" s="316">
        <f t="shared" ref="S137:S186" si="24">R137+Q137</f>
        <v>11</v>
      </c>
      <c r="T137" s="314"/>
      <c r="U137" s="315"/>
      <c r="V137" s="316">
        <f t="shared" ref="V137:V186" si="25">U137+T137</f>
        <v>0</v>
      </c>
      <c r="W137" s="321">
        <f t="shared" ref="W137:W186" si="26">D137+G137+P137+S137+V137</f>
        <v>476</v>
      </c>
    </row>
    <row r="138" spans="1:23" ht="23.25" customHeight="1" x14ac:dyDescent="0.2">
      <c r="A138" s="67" t="s">
        <v>242</v>
      </c>
      <c r="B138" s="314">
        <v>1044</v>
      </c>
      <c r="C138" s="315">
        <v>899</v>
      </c>
      <c r="D138" s="316">
        <f t="shared" si="18"/>
        <v>1943</v>
      </c>
      <c r="E138" s="314">
        <f t="shared" si="19"/>
        <v>642</v>
      </c>
      <c r="F138" s="317">
        <f t="shared" si="19"/>
        <v>507</v>
      </c>
      <c r="G138" s="318">
        <f t="shared" si="20"/>
        <v>1149</v>
      </c>
      <c r="H138" s="319">
        <v>413</v>
      </c>
      <c r="I138" s="317">
        <v>368</v>
      </c>
      <c r="J138" s="318">
        <f t="shared" si="21"/>
        <v>781</v>
      </c>
      <c r="K138" s="319">
        <v>229</v>
      </c>
      <c r="L138" s="317">
        <v>139</v>
      </c>
      <c r="M138" s="320">
        <f t="shared" si="22"/>
        <v>368</v>
      </c>
      <c r="N138" s="314">
        <v>245</v>
      </c>
      <c r="O138" s="315">
        <v>239</v>
      </c>
      <c r="P138" s="316">
        <f t="shared" si="23"/>
        <v>484</v>
      </c>
      <c r="Q138" s="314">
        <v>13</v>
      </c>
      <c r="R138" s="315">
        <v>5</v>
      </c>
      <c r="S138" s="316">
        <f t="shared" si="24"/>
        <v>18</v>
      </c>
      <c r="T138" s="314">
        <v>10</v>
      </c>
      <c r="U138" s="315">
        <v>3</v>
      </c>
      <c r="V138" s="316">
        <f t="shared" si="25"/>
        <v>13</v>
      </c>
      <c r="W138" s="321">
        <f t="shared" si="26"/>
        <v>3607</v>
      </c>
    </row>
    <row r="139" spans="1:23" ht="23.25" customHeight="1" x14ac:dyDescent="0.2">
      <c r="A139" s="67" t="s">
        <v>243</v>
      </c>
      <c r="B139" s="314">
        <v>22</v>
      </c>
      <c r="C139" s="315">
        <v>9</v>
      </c>
      <c r="D139" s="316">
        <f t="shared" si="18"/>
        <v>31</v>
      </c>
      <c r="E139" s="314">
        <f t="shared" si="19"/>
        <v>4</v>
      </c>
      <c r="F139" s="317">
        <f t="shared" si="19"/>
        <v>5</v>
      </c>
      <c r="G139" s="318">
        <f t="shared" si="20"/>
        <v>9</v>
      </c>
      <c r="H139" s="319">
        <v>2</v>
      </c>
      <c r="I139" s="317">
        <v>3</v>
      </c>
      <c r="J139" s="318">
        <f t="shared" si="21"/>
        <v>5</v>
      </c>
      <c r="K139" s="319">
        <v>2</v>
      </c>
      <c r="L139" s="317">
        <v>2</v>
      </c>
      <c r="M139" s="320">
        <f t="shared" si="22"/>
        <v>4</v>
      </c>
      <c r="N139" s="314">
        <v>1</v>
      </c>
      <c r="O139" s="315">
        <v>2</v>
      </c>
      <c r="P139" s="316">
        <f t="shared" si="23"/>
        <v>3</v>
      </c>
      <c r="Q139" s="314"/>
      <c r="R139" s="315"/>
      <c r="S139" s="316">
        <f t="shared" si="24"/>
        <v>0</v>
      </c>
      <c r="T139" s="314">
        <v>2</v>
      </c>
      <c r="U139" s="315"/>
      <c r="V139" s="316">
        <f t="shared" si="25"/>
        <v>2</v>
      </c>
      <c r="W139" s="321">
        <f t="shared" si="26"/>
        <v>45</v>
      </c>
    </row>
    <row r="140" spans="1:23" ht="23.25" customHeight="1" x14ac:dyDescent="0.2">
      <c r="A140" s="67" t="s">
        <v>244</v>
      </c>
      <c r="B140" s="314">
        <v>9</v>
      </c>
      <c r="C140" s="315">
        <v>4</v>
      </c>
      <c r="D140" s="316">
        <f t="shared" si="18"/>
        <v>13</v>
      </c>
      <c r="E140" s="314">
        <f t="shared" si="19"/>
        <v>2</v>
      </c>
      <c r="F140" s="317">
        <f t="shared" si="19"/>
        <v>3</v>
      </c>
      <c r="G140" s="318">
        <f t="shared" si="20"/>
        <v>5</v>
      </c>
      <c r="H140" s="319">
        <v>1</v>
      </c>
      <c r="I140" s="317">
        <v>2</v>
      </c>
      <c r="J140" s="318">
        <f t="shared" si="21"/>
        <v>3</v>
      </c>
      <c r="K140" s="319">
        <v>1</v>
      </c>
      <c r="L140" s="317">
        <v>1</v>
      </c>
      <c r="M140" s="320">
        <f t="shared" si="22"/>
        <v>2</v>
      </c>
      <c r="N140" s="314">
        <v>1</v>
      </c>
      <c r="O140" s="315">
        <v>2</v>
      </c>
      <c r="P140" s="316">
        <f t="shared" si="23"/>
        <v>3</v>
      </c>
      <c r="Q140" s="314"/>
      <c r="R140" s="315">
        <v>1</v>
      </c>
      <c r="S140" s="316">
        <f t="shared" si="24"/>
        <v>1</v>
      </c>
      <c r="T140" s="314"/>
      <c r="U140" s="315">
        <v>1</v>
      </c>
      <c r="V140" s="316">
        <f t="shared" si="25"/>
        <v>1</v>
      </c>
      <c r="W140" s="321">
        <f t="shared" si="26"/>
        <v>23</v>
      </c>
    </row>
    <row r="141" spans="1:23" ht="23.25" customHeight="1" x14ac:dyDescent="0.2">
      <c r="A141" s="67" t="s">
        <v>245</v>
      </c>
      <c r="B141" s="314">
        <v>27</v>
      </c>
      <c r="C141" s="315">
        <v>19</v>
      </c>
      <c r="D141" s="316">
        <f t="shared" si="18"/>
        <v>46</v>
      </c>
      <c r="E141" s="314">
        <f t="shared" si="19"/>
        <v>17</v>
      </c>
      <c r="F141" s="317">
        <f t="shared" si="19"/>
        <v>11</v>
      </c>
      <c r="G141" s="318">
        <f t="shared" si="20"/>
        <v>28</v>
      </c>
      <c r="H141" s="319">
        <v>9</v>
      </c>
      <c r="I141" s="317">
        <v>8</v>
      </c>
      <c r="J141" s="318">
        <f t="shared" si="21"/>
        <v>17</v>
      </c>
      <c r="K141" s="319">
        <v>8</v>
      </c>
      <c r="L141" s="317">
        <v>3</v>
      </c>
      <c r="M141" s="320">
        <f t="shared" si="22"/>
        <v>11</v>
      </c>
      <c r="N141" s="314">
        <v>2</v>
      </c>
      <c r="O141" s="315">
        <v>4</v>
      </c>
      <c r="P141" s="316">
        <f t="shared" si="23"/>
        <v>6</v>
      </c>
      <c r="Q141" s="314">
        <v>1</v>
      </c>
      <c r="R141" s="315"/>
      <c r="S141" s="316">
        <f t="shared" si="24"/>
        <v>1</v>
      </c>
      <c r="T141" s="314">
        <v>1</v>
      </c>
      <c r="U141" s="315"/>
      <c r="V141" s="316">
        <f t="shared" si="25"/>
        <v>1</v>
      </c>
      <c r="W141" s="321">
        <f t="shared" si="26"/>
        <v>82</v>
      </c>
    </row>
    <row r="142" spans="1:23" ht="23.25" customHeight="1" x14ac:dyDescent="0.2">
      <c r="A142" s="67" t="s">
        <v>246</v>
      </c>
      <c r="B142" s="314"/>
      <c r="C142" s="315">
        <v>4</v>
      </c>
      <c r="D142" s="316">
        <f t="shared" si="18"/>
        <v>4</v>
      </c>
      <c r="E142" s="314">
        <f t="shared" si="19"/>
        <v>1</v>
      </c>
      <c r="F142" s="317">
        <f t="shared" si="19"/>
        <v>1</v>
      </c>
      <c r="G142" s="318">
        <f t="shared" si="20"/>
        <v>2</v>
      </c>
      <c r="H142" s="319">
        <v>1</v>
      </c>
      <c r="I142" s="317">
        <v>1</v>
      </c>
      <c r="J142" s="318">
        <f t="shared" si="21"/>
        <v>2</v>
      </c>
      <c r="K142" s="319"/>
      <c r="L142" s="317"/>
      <c r="M142" s="320">
        <f t="shared" si="22"/>
        <v>0</v>
      </c>
      <c r="N142" s="314"/>
      <c r="O142" s="315">
        <v>1</v>
      </c>
      <c r="P142" s="316">
        <f t="shared" si="23"/>
        <v>1</v>
      </c>
      <c r="Q142" s="314"/>
      <c r="R142" s="315"/>
      <c r="S142" s="316">
        <f t="shared" si="24"/>
        <v>0</v>
      </c>
      <c r="T142" s="314"/>
      <c r="U142" s="315"/>
      <c r="V142" s="316">
        <f t="shared" si="25"/>
        <v>0</v>
      </c>
      <c r="W142" s="321">
        <f t="shared" si="26"/>
        <v>7</v>
      </c>
    </row>
    <row r="143" spans="1:23" ht="23.25" customHeight="1" x14ac:dyDescent="0.2">
      <c r="A143" s="67" t="s">
        <v>247</v>
      </c>
      <c r="B143" s="314">
        <v>53</v>
      </c>
      <c r="C143" s="315">
        <v>43</v>
      </c>
      <c r="D143" s="316">
        <f t="shared" si="18"/>
        <v>96</v>
      </c>
      <c r="E143" s="314">
        <f t="shared" si="19"/>
        <v>13</v>
      </c>
      <c r="F143" s="317">
        <f t="shared" si="19"/>
        <v>9</v>
      </c>
      <c r="G143" s="318">
        <f t="shared" si="20"/>
        <v>22</v>
      </c>
      <c r="H143" s="319">
        <v>9</v>
      </c>
      <c r="I143" s="317">
        <v>6</v>
      </c>
      <c r="J143" s="318">
        <f t="shared" si="21"/>
        <v>15</v>
      </c>
      <c r="K143" s="319">
        <v>4</v>
      </c>
      <c r="L143" s="317">
        <v>3</v>
      </c>
      <c r="M143" s="320">
        <f t="shared" si="22"/>
        <v>7</v>
      </c>
      <c r="N143" s="314">
        <v>5</v>
      </c>
      <c r="O143" s="315">
        <v>11</v>
      </c>
      <c r="P143" s="316">
        <f t="shared" si="23"/>
        <v>16</v>
      </c>
      <c r="Q143" s="314">
        <v>1</v>
      </c>
      <c r="R143" s="315"/>
      <c r="S143" s="316">
        <f t="shared" si="24"/>
        <v>1</v>
      </c>
      <c r="T143" s="314"/>
      <c r="U143" s="315">
        <v>1</v>
      </c>
      <c r="V143" s="316">
        <f t="shared" si="25"/>
        <v>1</v>
      </c>
      <c r="W143" s="321">
        <f t="shared" si="26"/>
        <v>136</v>
      </c>
    </row>
    <row r="144" spans="1:23" ht="23.25" customHeight="1" x14ac:dyDescent="0.2">
      <c r="A144" s="67" t="s">
        <v>248</v>
      </c>
      <c r="B144" s="314">
        <v>87</v>
      </c>
      <c r="C144" s="315">
        <v>79</v>
      </c>
      <c r="D144" s="316">
        <f t="shared" si="18"/>
        <v>166</v>
      </c>
      <c r="E144" s="314">
        <f t="shared" si="19"/>
        <v>44</v>
      </c>
      <c r="F144" s="317">
        <f t="shared" si="19"/>
        <v>54</v>
      </c>
      <c r="G144" s="318">
        <f t="shared" si="20"/>
        <v>98</v>
      </c>
      <c r="H144" s="319">
        <v>34</v>
      </c>
      <c r="I144" s="317">
        <v>45</v>
      </c>
      <c r="J144" s="318">
        <f t="shared" si="21"/>
        <v>79</v>
      </c>
      <c r="K144" s="319">
        <v>10</v>
      </c>
      <c r="L144" s="317">
        <v>9</v>
      </c>
      <c r="M144" s="320">
        <f t="shared" si="22"/>
        <v>19</v>
      </c>
      <c r="N144" s="314">
        <v>16</v>
      </c>
      <c r="O144" s="315">
        <v>17</v>
      </c>
      <c r="P144" s="316">
        <f t="shared" si="23"/>
        <v>33</v>
      </c>
      <c r="Q144" s="314">
        <v>7</v>
      </c>
      <c r="R144" s="315">
        <v>1</v>
      </c>
      <c r="S144" s="316">
        <f t="shared" si="24"/>
        <v>8</v>
      </c>
      <c r="T144" s="314">
        <v>4</v>
      </c>
      <c r="U144" s="315"/>
      <c r="V144" s="316">
        <f t="shared" si="25"/>
        <v>4</v>
      </c>
      <c r="W144" s="321">
        <f t="shared" si="26"/>
        <v>309</v>
      </c>
    </row>
    <row r="145" spans="1:23" ht="23.25" customHeight="1" x14ac:dyDescent="0.2">
      <c r="A145" s="67" t="s">
        <v>249</v>
      </c>
      <c r="B145" s="314">
        <v>1</v>
      </c>
      <c r="C145" s="315">
        <v>2</v>
      </c>
      <c r="D145" s="316">
        <f t="shared" si="18"/>
        <v>3</v>
      </c>
      <c r="E145" s="314">
        <f t="shared" si="19"/>
        <v>0</v>
      </c>
      <c r="F145" s="317">
        <f t="shared" si="19"/>
        <v>1</v>
      </c>
      <c r="G145" s="318">
        <f t="shared" si="20"/>
        <v>1</v>
      </c>
      <c r="H145" s="319"/>
      <c r="I145" s="317">
        <v>1</v>
      </c>
      <c r="J145" s="318">
        <f t="shared" si="21"/>
        <v>1</v>
      </c>
      <c r="K145" s="319"/>
      <c r="L145" s="317"/>
      <c r="M145" s="320">
        <f t="shared" si="22"/>
        <v>0</v>
      </c>
      <c r="N145" s="314"/>
      <c r="O145" s="315"/>
      <c r="P145" s="316">
        <f t="shared" si="23"/>
        <v>0</v>
      </c>
      <c r="Q145" s="314"/>
      <c r="R145" s="315"/>
      <c r="S145" s="316">
        <f t="shared" si="24"/>
        <v>0</v>
      </c>
      <c r="T145" s="314"/>
      <c r="U145" s="315"/>
      <c r="V145" s="316">
        <f t="shared" si="25"/>
        <v>0</v>
      </c>
      <c r="W145" s="321">
        <f t="shared" si="26"/>
        <v>4</v>
      </c>
    </row>
    <row r="146" spans="1:23" ht="18" customHeight="1" x14ac:dyDescent="0.2">
      <c r="A146" s="67" t="s">
        <v>250</v>
      </c>
      <c r="B146" s="314">
        <v>121</v>
      </c>
      <c r="C146" s="315">
        <v>76</v>
      </c>
      <c r="D146" s="316">
        <f t="shared" si="18"/>
        <v>197</v>
      </c>
      <c r="E146" s="314">
        <f t="shared" si="19"/>
        <v>44</v>
      </c>
      <c r="F146" s="317">
        <f t="shared" si="19"/>
        <v>35</v>
      </c>
      <c r="G146" s="318">
        <f t="shared" si="20"/>
        <v>79</v>
      </c>
      <c r="H146" s="319">
        <v>31</v>
      </c>
      <c r="I146" s="317">
        <v>24</v>
      </c>
      <c r="J146" s="318">
        <f t="shared" si="21"/>
        <v>55</v>
      </c>
      <c r="K146" s="319">
        <v>13</v>
      </c>
      <c r="L146" s="317">
        <v>11</v>
      </c>
      <c r="M146" s="320">
        <f t="shared" si="22"/>
        <v>24</v>
      </c>
      <c r="N146" s="314">
        <v>24</v>
      </c>
      <c r="O146" s="315">
        <v>37</v>
      </c>
      <c r="P146" s="316">
        <f t="shared" si="23"/>
        <v>61</v>
      </c>
      <c r="Q146" s="314">
        <v>1</v>
      </c>
      <c r="R146" s="315"/>
      <c r="S146" s="316">
        <f t="shared" si="24"/>
        <v>1</v>
      </c>
      <c r="T146" s="314">
        <v>1</v>
      </c>
      <c r="U146" s="315"/>
      <c r="V146" s="316">
        <f t="shared" si="25"/>
        <v>1</v>
      </c>
      <c r="W146" s="321">
        <f t="shared" si="26"/>
        <v>339</v>
      </c>
    </row>
    <row r="147" spans="1:23" ht="18" customHeight="1" x14ac:dyDescent="0.2">
      <c r="A147" s="67" t="s">
        <v>251</v>
      </c>
      <c r="B147" s="314">
        <v>38</v>
      </c>
      <c r="C147" s="315">
        <v>38</v>
      </c>
      <c r="D147" s="316">
        <f t="shared" si="18"/>
        <v>76</v>
      </c>
      <c r="E147" s="314">
        <f t="shared" si="19"/>
        <v>17</v>
      </c>
      <c r="F147" s="317">
        <f t="shared" si="19"/>
        <v>19</v>
      </c>
      <c r="G147" s="318">
        <f t="shared" si="20"/>
        <v>36</v>
      </c>
      <c r="H147" s="319">
        <v>11</v>
      </c>
      <c r="I147" s="317">
        <v>16</v>
      </c>
      <c r="J147" s="318">
        <f t="shared" si="21"/>
        <v>27</v>
      </c>
      <c r="K147" s="319">
        <v>6</v>
      </c>
      <c r="L147" s="317">
        <v>3</v>
      </c>
      <c r="M147" s="320">
        <f t="shared" si="22"/>
        <v>9</v>
      </c>
      <c r="N147" s="314">
        <v>14</v>
      </c>
      <c r="O147" s="315">
        <v>15</v>
      </c>
      <c r="P147" s="316">
        <f t="shared" si="23"/>
        <v>29</v>
      </c>
      <c r="Q147" s="314"/>
      <c r="R147" s="315">
        <v>1</v>
      </c>
      <c r="S147" s="316">
        <f t="shared" si="24"/>
        <v>1</v>
      </c>
      <c r="T147" s="314"/>
      <c r="U147" s="315"/>
      <c r="V147" s="316">
        <f t="shared" si="25"/>
        <v>0</v>
      </c>
      <c r="W147" s="321">
        <f t="shared" si="26"/>
        <v>142</v>
      </c>
    </row>
    <row r="148" spans="1:23" ht="18" customHeight="1" x14ac:dyDescent="0.2">
      <c r="A148" s="67" t="s">
        <v>252</v>
      </c>
      <c r="B148" s="314">
        <v>49</v>
      </c>
      <c r="C148" s="315">
        <v>38</v>
      </c>
      <c r="D148" s="316">
        <f t="shared" si="18"/>
        <v>87</v>
      </c>
      <c r="E148" s="314">
        <f t="shared" si="19"/>
        <v>19</v>
      </c>
      <c r="F148" s="317">
        <f t="shared" si="19"/>
        <v>10</v>
      </c>
      <c r="G148" s="318">
        <f t="shared" si="20"/>
        <v>29</v>
      </c>
      <c r="H148" s="319">
        <v>9</v>
      </c>
      <c r="I148" s="317">
        <v>6</v>
      </c>
      <c r="J148" s="318">
        <f t="shared" si="21"/>
        <v>15</v>
      </c>
      <c r="K148" s="319">
        <v>10</v>
      </c>
      <c r="L148" s="317">
        <v>4</v>
      </c>
      <c r="M148" s="320">
        <f t="shared" si="22"/>
        <v>14</v>
      </c>
      <c r="N148" s="314">
        <v>7</v>
      </c>
      <c r="O148" s="315">
        <v>7</v>
      </c>
      <c r="P148" s="316">
        <f t="shared" si="23"/>
        <v>14</v>
      </c>
      <c r="Q148" s="314"/>
      <c r="R148" s="315">
        <v>1</v>
      </c>
      <c r="S148" s="316">
        <f t="shared" si="24"/>
        <v>1</v>
      </c>
      <c r="T148" s="314"/>
      <c r="U148" s="315">
        <v>1</v>
      </c>
      <c r="V148" s="316">
        <f t="shared" si="25"/>
        <v>1</v>
      </c>
      <c r="W148" s="321">
        <f t="shared" si="26"/>
        <v>132</v>
      </c>
    </row>
    <row r="149" spans="1:23" ht="18" customHeight="1" x14ac:dyDescent="0.2">
      <c r="A149" s="67" t="s">
        <v>253</v>
      </c>
      <c r="B149" s="314">
        <v>20</v>
      </c>
      <c r="C149" s="315">
        <v>10</v>
      </c>
      <c r="D149" s="316">
        <f t="shared" si="18"/>
        <v>30</v>
      </c>
      <c r="E149" s="314">
        <f t="shared" si="19"/>
        <v>8</v>
      </c>
      <c r="F149" s="317">
        <f t="shared" si="19"/>
        <v>7</v>
      </c>
      <c r="G149" s="318">
        <f t="shared" si="20"/>
        <v>15</v>
      </c>
      <c r="H149" s="319">
        <v>5</v>
      </c>
      <c r="I149" s="317">
        <v>5</v>
      </c>
      <c r="J149" s="318">
        <f t="shared" si="21"/>
        <v>10</v>
      </c>
      <c r="K149" s="319">
        <v>3</v>
      </c>
      <c r="L149" s="317">
        <v>2</v>
      </c>
      <c r="M149" s="320">
        <f t="shared" si="22"/>
        <v>5</v>
      </c>
      <c r="N149" s="314">
        <v>2</v>
      </c>
      <c r="O149" s="315">
        <v>2</v>
      </c>
      <c r="P149" s="316">
        <f t="shared" si="23"/>
        <v>4</v>
      </c>
      <c r="Q149" s="314"/>
      <c r="R149" s="315"/>
      <c r="S149" s="316">
        <f t="shared" si="24"/>
        <v>0</v>
      </c>
      <c r="T149" s="314"/>
      <c r="U149" s="315"/>
      <c r="V149" s="316">
        <f t="shared" si="25"/>
        <v>0</v>
      </c>
      <c r="W149" s="321">
        <f t="shared" si="26"/>
        <v>49</v>
      </c>
    </row>
    <row r="150" spans="1:23" ht="18" customHeight="1" x14ac:dyDescent="0.2">
      <c r="A150" s="67" t="s">
        <v>254</v>
      </c>
      <c r="B150" s="314">
        <v>1774</v>
      </c>
      <c r="C150" s="315">
        <v>1541</v>
      </c>
      <c r="D150" s="316">
        <f t="shared" si="18"/>
        <v>3315</v>
      </c>
      <c r="E150" s="314">
        <f t="shared" si="19"/>
        <v>744</v>
      </c>
      <c r="F150" s="317">
        <f t="shared" si="19"/>
        <v>644</v>
      </c>
      <c r="G150" s="318">
        <f t="shared" si="20"/>
        <v>1388</v>
      </c>
      <c r="H150" s="319">
        <v>394</v>
      </c>
      <c r="I150" s="317">
        <v>388</v>
      </c>
      <c r="J150" s="318">
        <f t="shared" si="21"/>
        <v>782</v>
      </c>
      <c r="K150" s="319">
        <v>350</v>
      </c>
      <c r="L150" s="317">
        <v>256</v>
      </c>
      <c r="M150" s="320">
        <f t="shared" si="22"/>
        <v>606</v>
      </c>
      <c r="N150" s="314">
        <v>426</v>
      </c>
      <c r="O150" s="315">
        <v>437</v>
      </c>
      <c r="P150" s="316">
        <f t="shared" si="23"/>
        <v>863</v>
      </c>
      <c r="Q150" s="314">
        <v>64</v>
      </c>
      <c r="R150" s="315">
        <v>33</v>
      </c>
      <c r="S150" s="316">
        <f t="shared" si="24"/>
        <v>97</v>
      </c>
      <c r="T150" s="314">
        <v>17</v>
      </c>
      <c r="U150" s="315">
        <v>7</v>
      </c>
      <c r="V150" s="316">
        <f t="shared" si="25"/>
        <v>24</v>
      </c>
      <c r="W150" s="321">
        <f t="shared" si="26"/>
        <v>5687</v>
      </c>
    </row>
    <row r="151" spans="1:23" ht="18" customHeight="1" x14ac:dyDescent="0.2">
      <c r="A151" s="67" t="s">
        <v>255</v>
      </c>
      <c r="B151" s="314">
        <v>101</v>
      </c>
      <c r="C151" s="315">
        <v>87</v>
      </c>
      <c r="D151" s="316">
        <f t="shared" si="18"/>
        <v>188</v>
      </c>
      <c r="E151" s="314">
        <f t="shared" si="19"/>
        <v>45</v>
      </c>
      <c r="F151" s="317">
        <f t="shared" si="19"/>
        <v>34</v>
      </c>
      <c r="G151" s="318">
        <f t="shared" si="20"/>
        <v>79</v>
      </c>
      <c r="H151" s="319">
        <v>23</v>
      </c>
      <c r="I151" s="317">
        <v>24</v>
      </c>
      <c r="J151" s="318">
        <f t="shared" si="21"/>
        <v>47</v>
      </c>
      <c r="K151" s="319">
        <v>22</v>
      </c>
      <c r="L151" s="317">
        <v>10</v>
      </c>
      <c r="M151" s="320">
        <f t="shared" si="22"/>
        <v>32</v>
      </c>
      <c r="N151" s="314">
        <v>25</v>
      </c>
      <c r="O151" s="315">
        <v>20</v>
      </c>
      <c r="P151" s="316">
        <f t="shared" si="23"/>
        <v>45</v>
      </c>
      <c r="Q151" s="314">
        <v>3</v>
      </c>
      <c r="R151" s="315">
        <v>3</v>
      </c>
      <c r="S151" s="316">
        <f t="shared" si="24"/>
        <v>6</v>
      </c>
      <c r="T151" s="314">
        <v>3</v>
      </c>
      <c r="U151" s="315"/>
      <c r="V151" s="316">
        <f t="shared" si="25"/>
        <v>3</v>
      </c>
      <c r="W151" s="321">
        <f t="shared" si="26"/>
        <v>321</v>
      </c>
    </row>
    <row r="152" spans="1:23" ht="18" customHeight="1" x14ac:dyDescent="0.2">
      <c r="A152" s="67" t="s">
        <v>256</v>
      </c>
      <c r="B152" s="314">
        <v>44</v>
      </c>
      <c r="C152" s="315">
        <v>39</v>
      </c>
      <c r="D152" s="316">
        <f t="shared" si="18"/>
        <v>83</v>
      </c>
      <c r="E152" s="314">
        <f t="shared" si="19"/>
        <v>22</v>
      </c>
      <c r="F152" s="317">
        <f t="shared" si="19"/>
        <v>19</v>
      </c>
      <c r="G152" s="318">
        <f t="shared" si="20"/>
        <v>41</v>
      </c>
      <c r="H152" s="319">
        <v>16</v>
      </c>
      <c r="I152" s="317">
        <v>10</v>
      </c>
      <c r="J152" s="318">
        <f t="shared" si="21"/>
        <v>26</v>
      </c>
      <c r="K152" s="319">
        <v>6</v>
      </c>
      <c r="L152" s="317">
        <v>9</v>
      </c>
      <c r="M152" s="320">
        <f t="shared" si="22"/>
        <v>15</v>
      </c>
      <c r="N152" s="314">
        <v>10</v>
      </c>
      <c r="O152" s="315">
        <v>11</v>
      </c>
      <c r="P152" s="316">
        <f t="shared" si="23"/>
        <v>21</v>
      </c>
      <c r="Q152" s="314">
        <v>1</v>
      </c>
      <c r="R152" s="315">
        <v>1</v>
      </c>
      <c r="S152" s="316">
        <f t="shared" si="24"/>
        <v>2</v>
      </c>
      <c r="T152" s="314"/>
      <c r="U152" s="315"/>
      <c r="V152" s="316">
        <f t="shared" si="25"/>
        <v>0</v>
      </c>
      <c r="W152" s="321">
        <f t="shared" si="26"/>
        <v>147</v>
      </c>
    </row>
    <row r="153" spans="1:23" ht="18" customHeight="1" x14ac:dyDescent="0.2">
      <c r="A153" s="67" t="s">
        <v>257</v>
      </c>
      <c r="B153" s="314">
        <v>57</v>
      </c>
      <c r="C153" s="315">
        <v>59</v>
      </c>
      <c r="D153" s="316">
        <f t="shared" si="18"/>
        <v>116</v>
      </c>
      <c r="E153" s="314">
        <f t="shared" si="19"/>
        <v>15</v>
      </c>
      <c r="F153" s="317">
        <f t="shared" si="19"/>
        <v>25</v>
      </c>
      <c r="G153" s="318">
        <f t="shared" si="20"/>
        <v>40</v>
      </c>
      <c r="H153" s="319">
        <v>10</v>
      </c>
      <c r="I153" s="317">
        <v>19</v>
      </c>
      <c r="J153" s="318">
        <f t="shared" si="21"/>
        <v>29</v>
      </c>
      <c r="K153" s="319">
        <v>5</v>
      </c>
      <c r="L153" s="317">
        <v>6</v>
      </c>
      <c r="M153" s="320">
        <f t="shared" si="22"/>
        <v>11</v>
      </c>
      <c r="N153" s="314">
        <v>15</v>
      </c>
      <c r="O153" s="315">
        <v>13</v>
      </c>
      <c r="P153" s="316">
        <f t="shared" si="23"/>
        <v>28</v>
      </c>
      <c r="Q153" s="314">
        <v>1</v>
      </c>
      <c r="R153" s="315">
        <v>1</v>
      </c>
      <c r="S153" s="316">
        <f t="shared" si="24"/>
        <v>2</v>
      </c>
      <c r="T153" s="314"/>
      <c r="U153" s="315">
        <v>1</v>
      </c>
      <c r="V153" s="316">
        <f t="shared" si="25"/>
        <v>1</v>
      </c>
      <c r="W153" s="321">
        <f t="shared" si="26"/>
        <v>187</v>
      </c>
    </row>
    <row r="154" spans="1:23" ht="18" customHeight="1" x14ac:dyDescent="0.2">
      <c r="A154" s="67" t="s">
        <v>258</v>
      </c>
      <c r="B154" s="314">
        <v>195</v>
      </c>
      <c r="C154" s="315">
        <v>222</v>
      </c>
      <c r="D154" s="316">
        <f t="shared" si="18"/>
        <v>417</v>
      </c>
      <c r="E154" s="314">
        <f t="shared" si="19"/>
        <v>126</v>
      </c>
      <c r="F154" s="317">
        <f t="shared" si="19"/>
        <v>75</v>
      </c>
      <c r="G154" s="318">
        <f t="shared" si="20"/>
        <v>201</v>
      </c>
      <c r="H154" s="319">
        <v>65</v>
      </c>
      <c r="I154" s="317">
        <v>51</v>
      </c>
      <c r="J154" s="318">
        <f t="shared" si="21"/>
        <v>116</v>
      </c>
      <c r="K154" s="319">
        <v>61</v>
      </c>
      <c r="L154" s="317">
        <v>24</v>
      </c>
      <c r="M154" s="320">
        <f t="shared" si="22"/>
        <v>85</v>
      </c>
      <c r="N154" s="314">
        <v>32</v>
      </c>
      <c r="O154" s="315">
        <v>33</v>
      </c>
      <c r="P154" s="316">
        <f t="shared" si="23"/>
        <v>65</v>
      </c>
      <c r="Q154" s="314">
        <v>6</v>
      </c>
      <c r="R154" s="315">
        <v>9</v>
      </c>
      <c r="S154" s="316">
        <f t="shared" si="24"/>
        <v>15</v>
      </c>
      <c r="T154" s="314">
        <v>2</v>
      </c>
      <c r="U154" s="315"/>
      <c r="V154" s="316">
        <f t="shared" si="25"/>
        <v>2</v>
      </c>
      <c r="W154" s="321">
        <f t="shared" si="26"/>
        <v>700</v>
      </c>
    </row>
    <row r="155" spans="1:23" ht="18" customHeight="1" x14ac:dyDescent="0.2">
      <c r="A155" s="67" t="s">
        <v>259</v>
      </c>
      <c r="B155" s="314">
        <v>11</v>
      </c>
      <c r="C155" s="315">
        <v>8</v>
      </c>
      <c r="D155" s="316">
        <f t="shared" si="18"/>
        <v>19</v>
      </c>
      <c r="E155" s="314">
        <f t="shared" si="19"/>
        <v>4</v>
      </c>
      <c r="F155" s="317">
        <f t="shared" si="19"/>
        <v>9</v>
      </c>
      <c r="G155" s="318">
        <f t="shared" si="20"/>
        <v>13</v>
      </c>
      <c r="H155" s="319">
        <v>1</v>
      </c>
      <c r="I155" s="317">
        <v>5</v>
      </c>
      <c r="J155" s="318">
        <f t="shared" si="21"/>
        <v>6</v>
      </c>
      <c r="K155" s="319">
        <v>3</v>
      </c>
      <c r="L155" s="317">
        <v>4</v>
      </c>
      <c r="M155" s="320">
        <f t="shared" si="22"/>
        <v>7</v>
      </c>
      <c r="N155" s="314">
        <v>1</v>
      </c>
      <c r="O155" s="315">
        <v>1</v>
      </c>
      <c r="P155" s="316">
        <f t="shared" si="23"/>
        <v>2</v>
      </c>
      <c r="Q155" s="314"/>
      <c r="R155" s="315"/>
      <c r="S155" s="316">
        <f t="shared" si="24"/>
        <v>0</v>
      </c>
      <c r="T155" s="314"/>
      <c r="U155" s="315"/>
      <c r="V155" s="316">
        <f t="shared" si="25"/>
        <v>0</v>
      </c>
      <c r="W155" s="321">
        <f t="shared" si="26"/>
        <v>34</v>
      </c>
    </row>
    <row r="156" spans="1:23" ht="18" customHeight="1" x14ac:dyDescent="0.2">
      <c r="A156" s="67" t="s">
        <v>260</v>
      </c>
      <c r="B156" s="314">
        <v>80</v>
      </c>
      <c r="C156" s="315">
        <v>80</v>
      </c>
      <c r="D156" s="316">
        <f t="shared" si="18"/>
        <v>160</v>
      </c>
      <c r="E156" s="314">
        <f t="shared" si="19"/>
        <v>52</v>
      </c>
      <c r="F156" s="317">
        <f t="shared" si="19"/>
        <v>39</v>
      </c>
      <c r="G156" s="318">
        <f t="shared" si="20"/>
        <v>91</v>
      </c>
      <c r="H156" s="319">
        <v>19</v>
      </c>
      <c r="I156" s="317">
        <v>15</v>
      </c>
      <c r="J156" s="318">
        <f t="shared" si="21"/>
        <v>34</v>
      </c>
      <c r="K156" s="319">
        <v>33</v>
      </c>
      <c r="L156" s="317">
        <v>24</v>
      </c>
      <c r="M156" s="320">
        <f t="shared" si="22"/>
        <v>57</v>
      </c>
      <c r="N156" s="314">
        <v>16</v>
      </c>
      <c r="O156" s="315">
        <v>19</v>
      </c>
      <c r="P156" s="316">
        <f t="shared" si="23"/>
        <v>35</v>
      </c>
      <c r="Q156" s="314">
        <v>3</v>
      </c>
      <c r="R156" s="315">
        <v>5</v>
      </c>
      <c r="S156" s="316">
        <f t="shared" si="24"/>
        <v>8</v>
      </c>
      <c r="T156" s="314">
        <v>1</v>
      </c>
      <c r="U156" s="315">
        <v>6</v>
      </c>
      <c r="V156" s="316">
        <f t="shared" si="25"/>
        <v>7</v>
      </c>
      <c r="W156" s="321">
        <f t="shared" si="26"/>
        <v>301</v>
      </c>
    </row>
    <row r="157" spans="1:23" ht="18" customHeight="1" x14ac:dyDescent="0.2">
      <c r="A157" s="67" t="s">
        <v>261</v>
      </c>
      <c r="B157" s="314">
        <v>458</v>
      </c>
      <c r="C157" s="315">
        <v>469</v>
      </c>
      <c r="D157" s="316">
        <f t="shared" si="18"/>
        <v>927</v>
      </c>
      <c r="E157" s="314">
        <f t="shared" si="19"/>
        <v>209</v>
      </c>
      <c r="F157" s="317">
        <f t="shared" si="19"/>
        <v>251</v>
      </c>
      <c r="G157" s="318">
        <f t="shared" si="20"/>
        <v>460</v>
      </c>
      <c r="H157" s="319">
        <v>151</v>
      </c>
      <c r="I157" s="317">
        <v>195</v>
      </c>
      <c r="J157" s="318">
        <f t="shared" si="21"/>
        <v>346</v>
      </c>
      <c r="K157" s="319">
        <v>58</v>
      </c>
      <c r="L157" s="317">
        <v>56</v>
      </c>
      <c r="M157" s="320">
        <f t="shared" si="22"/>
        <v>114</v>
      </c>
      <c r="N157" s="314">
        <v>108</v>
      </c>
      <c r="O157" s="315">
        <v>117</v>
      </c>
      <c r="P157" s="316">
        <f t="shared" si="23"/>
        <v>225</v>
      </c>
      <c r="Q157" s="314">
        <v>5</v>
      </c>
      <c r="R157" s="315">
        <v>3</v>
      </c>
      <c r="S157" s="316">
        <f t="shared" si="24"/>
        <v>8</v>
      </c>
      <c r="T157" s="314">
        <v>1</v>
      </c>
      <c r="U157" s="315">
        <v>2</v>
      </c>
      <c r="V157" s="316">
        <f t="shared" si="25"/>
        <v>3</v>
      </c>
      <c r="W157" s="321">
        <f t="shared" si="26"/>
        <v>1623</v>
      </c>
    </row>
    <row r="158" spans="1:23" ht="18" customHeight="1" x14ac:dyDescent="0.2">
      <c r="A158" s="67" t="s">
        <v>262</v>
      </c>
      <c r="B158" s="314">
        <v>31</v>
      </c>
      <c r="C158" s="315">
        <v>31</v>
      </c>
      <c r="D158" s="316">
        <f t="shared" si="18"/>
        <v>62</v>
      </c>
      <c r="E158" s="314">
        <f t="shared" si="19"/>
        <v>6</v>
      </c>
      <c r="F158" s="317">
        <f t="shared" si="19"/>
        <v>10</v>
      </c>
      <c r="G158" s="318">
        <f t="shared" si="20"/>
        <v>16</v>
      </c>
      <c r="H158" s="319">
        <v>2</v>
      </c>
      <c r="I158" s="317">
        <v>7</v>
      </c>
      <c r="J158" s="318">
        <f t="shared" si="21"/>
        <v>9</v>
      </c>
      <c r="K158" s="319">
        <v>4</v>
      </c>
      <c r="L158" s="317">
        <v>3</v>
      </c>
      <c r="M158" s="320">
        <f t="shared" si="22"/>
        <v>7</v>
      </c>
      <c r="N158" s="314">
        <v>7</v>
      </c>
      <c r="O158" s="315">
        <v>10</v>
      </c>
      <c r="P158" s="316">
        <f t="shared" si="23"/>
        <v>17</v>
      </c>
      <c r="Q158" s="314">
        <v>1</v>
      </c>
      <c r="R158" s="315">
        <v>1</v>
      </c>
      <c r="S158" s="316">
        <f t="shared" si="24"/>
        <v>2</v>
      </c>
      <c r="T158" s="314"/>
      <c r="U158" s="315"/>
      <c r="V158" s="316">
        <f t="shared" si="25"/>
        <v>0</v>
      </c>
      <c r="W158" s="321">
        <f t="shared" si="26"/>
        <v>97</v>
      </c>
    </row>
    <row r="159" spans="1:23" ht="18" customHeight="1" x14ac:dyDescent="0.2">
      <c r="A159" s="67" t="s">
        <v>263</v>
      </c>
      <c r="B159" s="314">
        <v>25</v>
      </c>
      <c r="C159" s="315">
        <v>18</v>
      </c>
      <c r="D159" s="316">
        <f t="shared" si="18"/>
        <v>43</v>
      </c>
      <c r="E159" s="314">
        <f t="shared" si="19"/>
        <v>8</v>
      </c>
      <c r="F159" s="317">
        <f t="shared" si="19"/>
        <v>4</v>
      </c>
      <c r="G159" s="318">
        <f t="shared" si="20"/>
        <v>12</v>
      </c>
      <c r="H159" s="319">
        <v>4</v>
      </c>
      <c r="I159" s="317">
        <v>2</v>
      </c>
      <c r="J159" s="318">
        <f t="shared" si="21"/>
        <v>6</v>
      </c>
      <c r="K159" s="319">
        <v>4</v>
      </c>
      <c r="L159" s="317">
        <v>2</v>
      </c>
      <c r="M159" s="320">
        <f t="shared" si="22"/>
        <v>6</v>
      </c>
      <c r="N159" s="314"/>
      <c r="O159" s="315">
        <v>2</v>
      </c>
      <c r="P159" s="316">
        <f t="shared" si="23"/>
        <v>2</v>
      </c>
      <c r="Q159" s="314"/>
      <c r="R159" s="315"/>
      <c r="S159" s="316">
        <f t="shared" si="24"/>
        <v>0</v>
      </c>
      <c r="T159" s="314">
        <v>1</v>
      </c>
      <c r="U159" s="315"/>
      <c r="V159" s="316">
        <f t="shared" si="25"/>
        <v>1</v>
      </c>
      <c r="W159" s="321">
        <f t="shared" si="26"/>
        <v>58</v>
      </c>
    </row>
    <row r="160" spans="1:23" ht="18" customHeight="1" x14ac:dyDescent="0.2">
      <c r="A160" s="67" t="s">
        <v>264</v>
      </c>
      <c r="B160" s="314">
        <v>17</v>
      </c>
      <c r="C160" s="315">
        <v>14</v>
      </c>
      <c r="D160" s="316">
        <f t="shared" si="18"/>
        <v>31</v>
      </c>
      <c r="E160" s="314">
        <f t="shared" si="19"/>
        <v>5</v>
      </c>
      <c r="F160" s="317">
        <f t="shared" si="19"/>
        <v>5</v>
      </c>
      <c r="G160" s="318">
        <f t="shared" si="20"/>
        <v>10</v>
      </c>
      <c r="H160" s="319">
        <v>3</v>
      </c>
      <c r="I160" s="317">
        <v>4</v>
      </c>
      <c r="J160" s="318">
        <f t="shared" si="21"/>
        <v>7</v>
      </c>
      <c r="K160" s="319">
        <v>2</v>
      </c>
      <c r="L160" s="317">
        <v>1</v>
      </c>
      <c r="M160" s="320">
        <f t="shared" si="22"/>
        <v>3</v>
      </c>
      <c r="N160" s="314">
        <v>1</v>
      </c>
      <c r="O160" s="315">
        <v>2</v>
      </c>
      <c r="P160" s="316">
        <f t="shared" si="23"/>
        <v>3</v>
      </c>
      <c r="Q160" s="314"/>
      <c r="R160" s="315"/>
      <c r="S160" s="316">
        <f t="shared" si="24"/>
        <v>0</v>
      </c>
      <c r="T160" s="314"/>
      <c r="U160" s="315"/>
      <c r="V160" s="316">
        <f t="shared" si="25"/>
        <v>0</v>
      </c>
      <c r="W160" s="321">
        <f t="shared" si="26"/>
        <v>44</v>
      </c>
    </row>
    <row r="161" spans="1:23" ht="18" customHeight="1" x14ac:dyDescent="0.2">
      <c r="A161" s="67" t="s">
        <v>265</v>
      </c>
      <c r="B161" s="314">
        <v>15</v>
      </c>
      <c r="C161" s="315">
        <v>10</v>
      </c>
      <c r="D161" s="316">
        <f t="shared" si="18"/>
        <v>25</v>
      </c>
      <c r="E161" s="314">
        <f t="shared" si="19"/>
        <v>1</v>
      </c>
      <c r="F161" s="317">
        <f t="shared" si="19"/>
        <v>5</v>
      </c>
      <c r="G161" s="318">
        <f t="shared" si="20"/>
        <v>6</v>
      </c>
      <c r="H161" s="319"/>
      <c r="I161" s="317">
        <v>5</v>
      </c>
      <c r="J161" s="318">
        <f t="shared" si="21"/>
        <v>5</v>
      </c>
      <c r="K161" s="319">
        <v>1</v>
      </c>
      <c r="L161" s="317"/>
      <c r="M161" s="320">
        <f t="shared" si="22"/>
        <v>1</v>
      </c>
      <c r="N161" s="314">
        <v>5</v>
      </c>
      <c r="O161" s="315">
        <v>2</v>
      </c>
      <c r="P161" s="316">
        <f t="shared" si="23"/>
        <v>7</v>
      </c>
      <c r="Q161" s="314"/>
      <c r="R161" s="315"/>
      <c r="S161" s="316">
        <f t="shared" si="24"/>
        <v>0</v>
      </c>
      <c r="T161" s="314"/>
      <c r="U161" s="315"/>
      <c r="V161" s="316">
        <f t="shared" si="25"/>
        <v>0</v>
      </c>
      <c r="W161" s="321">
        <f t="shared" si="26"/>
        <v>38</v>
      </c>
    </row>
    <row r="162" spans="1:23" ht="18" customHeight="1" x14ac:dyDescent="0.2">
      <c r="A162" s="67" t="s">
        <v>266</v>
      </c>
      <c r="B162" s="314">
        <v>18</v>
      </c>
      <c r="C162" s="315">
        <v>9</v>
      </c>
      <c r="D162" s="316">
        <f t="shared" si="18"/>
        <v>27</v>
      </c>
      <c r="E162" s="314">
        <f t="shared" si="19"/>
        <v>3</v>
      </c>
      <c r="F162" s="317">
        <f t="shared" si="19"/>
        <v>7</v>
      </c>
      <c r="G162" s="318">
        <f t="shared" si="20"/>
        <v>10</v>
      </c>
      <c r="H162" s="319">
        <v>3</v>
      </c>
      <c r="I162" s="317">
        <v>2</v>
      </c>
      <c r="J162" s="318">
        <f t="shared" si="21"/>
        <v>5</v>
      </c>
      <c r="K162" s="319"/>
      <c r="L162" s="317">
        <v>5</v>
      </c>
      <c r="M162" s="320">
        <f t="shared" si="22"/>
        <v>5</v>
      </c>
      <c r="N162" s="314">
        <v>2</v>
      </c>
      <c r="O162" s="315">
        <v>2</v>
      </c>
      <c r="P162" s="316">
        <f t="shared" si="23"/>
        <v>4</v>
      </c>
      <c r="Q162" s="314"/>
      <c r="R162" s="315"/>
      <c r="S162" s="316">
        <f t="shared" si="24"/>
        <v>0</v>
      </c>
      <c r="T162" s="314">
        <v>1</v>
      </c>
      <c r="U162" s="315"/>
      <c r="V162" s="316">
        <f t="shared" si="25"/>
        <v>1</v>
      </c>
      <c r="W162" s="321">
        <f t="shared" si="26"/>
        <v>42</v>
      </c>
    </row>
    <row r="163" spans="1:23" ht="18" customHeight="1" x14ac:dyDescent="0.2">
      <c r="A163" s="67" t="s">
        <v>267</v>
      </c>
      <c r="B163" s="314">
        <v>169</v>
      </c>
      <c r="C163" s="315">
        <v>129</v>
      </c>
      <c r="D163" s="316">
        <f t="shared" si="18"/>
        <v>298</v>
      </c>
      <c r="E163" s="314">
        <f t="shared" si="19"/>
        <v>62</v>
      </c>
      <c r="F163" s="317">
        <f t="shared" si="19"/>
        <v>28</v>
      </c>
      <c r="G163" s="318">
        <f t="shared" si="20"/>
        <v>90</v>
      </c>
      <c r="H163" s="319">
        <v>39</v>
      </c>
      <c r="I163" s="317">
        <v>18</v>
      </c>
      <c r="J163" s="318">
        <f t="shared" si="21"/>
        <v>57</v>
      </c>
      <c r="K163" s="319">
        <v>23</v>
      </c>
      <c r="L163" s="317">
        <v>10</v>
      </c>
      <c r="M163" s="320">
        <f t="shared" si="22"/>
        <v>33</v>
      </c>
      <c r="N163" s="314">
        <v>33</v>
      </c>
      <c r="O163" s="315">
        <v>25</v>
      </c>
      <c r="P163" s="316">
        <f t="shared" si="23"/>
        <v>58</v>
      </c>
      <c r="Q163" s="314">
        <v>2</v>
      </c>
      <c r="R163" s="315">
        <v>6</v>
      </c>
      <c r="S163" s="316">
        <f t="shared" si="24"/>
        <v>8</v>
      </c>
      <c r="T163" s="314">
        <v>1</v>
      </c>
      <c r="U163" s="315"/>
      <c r="V163" s="316">
        <f t="shared" si="25"/>
        <v>1</v>
      </c>
      <c r="W163" s="321">
        <f t="shared" si="26"/>
        <v>455</v>
      </c>
    </row>
    <row r="164" spans="1:23" ht="18" customHeight="1" x14ac:dyDescent="0.2">
      <c r="A164" s="67" t="s">
        <v>268</v>
      </c>
      <c r="B164" s="314">
        <v>828</v>
      </c>
      <c r="C164" s="315">
        <v>711</v>
      </c>
      <c r="D164" s="316">
        <f t="shared" si="18"/>
        <v>1539</v>
      </c>
      <c r="E164" s="314">
        <f t="shared" si="19"/>
        <v>476</v>
      </c>
      <c r="F164" s="317">
        <f t="shared" si="19"/>
        <v>341</v>
      </c>
      <c r="G164" s="318">
        <f t="shared" si="20"/>
        <v>817</v>
      </c>
      <c r="H164" s="319">
        <v>302</v>
      </c>
      <c r="I164" s="317">
        <v>229</v>
      </c>
      <c r="J164" s="318">
        <f t="shared" si="21"/>
        <v>531</v>
      </c>
      <c r="K164" s="319">
        <v>174</v>
      </c>
      <c r="L164" s="317">
        <v>112</v>
      </c>
      <c r="M164" s="320">
        <f t="shared" si="22"/>
        <v>286</v>
      </c>
      <c r="N164" s="314">
        <v>176</v>
      </c>
      <c r="O164" s="315">
        <v>185</v>
      </c>
      <c r="P164" s="316">
        <f t="shared" si="23"/>
        <v>361</v>
      </c>
      <c r="Q164" s="314">
        <v>30</v>
      </c>
      <c r="R164" s="315">
        <v>11</v>
      </c>
      <c r="S164" s="316">
        <f t="shared" si="24"/>
        <v>41</v>
      </c>
      <c r="T164" s="314">
        <v>4</v>
      </c>
      <c r="U164" s="315">
        <v>2</v>
      </c>
      <c r="V164" s="316">
        <f t="shared" si="25"/>
        <v>6</v>
      </c>
      <c r="W164" s="321">
        <f t="shared" si="26"/>
        <v>2764</v>
      </c>
    </row>
    <row r="165" spans="1:23" ht="18" customHeight="1" x14ac:dyDescent="0.2">
      <c r="A165" s="67" t="s">
        <v>269</v>
      </c>
      <c r="B165" s="314">
        <v>37</v>
      </c>
      <c r="C165" s="315">
        <v>35</v>
      </c>
      <c r="D165" s="316">
        <f t="shared" si="18"/>
        <v>72</v>
      </c>
      <c r="E165" s="314">
        <f t="shared" si="19"/>
        <v>19</v>
      </c>
      <c r="F165" s="317">
        <f t="shared" si="19"/>
        <v>14</v>
      </c>
      <c r="G165" s="318">
        <f t="shared" si="20"/>
        <v>33</v>
      </c>
      <c r="H165" s="319">
        <v>13</v>
      </c>
      <c r="I165" s="317">
        <v>12</v>
      </c>
      <c r="J165" s="318">
        <f t="shared" si="21"/>
        <v>25</v>
      </c>
      <c r="K165" s="319">
        <v>6</v>
      </c>
      <c r="L165" s="317">
        <v>2</v>
      </c>
      <c r="M165" s="320">
        <f t="shared" si="22"/>
        <v>8</v>
      </c>
      <c r="N165" s="314">
        <v>10</v>
      </c>
      <c r="O165" s="315">
        <v>9</v>
      </c>
      <c r="P165" s="316">
        <f t="shared" si="23"/>
        <v>19</v>
      </c>
      <c r="Q165" s="314"/>
      <c r="R165" s="315">
        <v>1</v>
      </c>
      <c r="S165" s="316">
        <f t="shared" si="24"/>
        <v>1</v>
      </c>
      <c r="T165" s="314"/>
      <c r="U165" s="315"/>
      <c r="V165" s="316">
        <f t="shared" si="25"/>
        <v>0</v>
      </c>
      <c r="W165" s="321">
        <f t="shared" si="26"/>
        <v>125</v>
      </c>
    </row>
    <row r="166" spans="1:23" ht="18" customHeight="1" x14ac:dyDescent="0.2">
      <c r="A166" s="67" t="s">
        <v>270</v>
      </c>
      <c r="B166" s="314">
        <v>9</v>
      </c>
      <c r="C166" s="315">
        <v>5</v>
      </c>
      <c r="D166" s="316">
        <f t="shared" si="18"/>
        <v>14</v>
      </c>
      <c r="E166" s="314">
        <f t="shared" si="19"/>
        <v>3</v>
      </c>
      <c r="F166" s="317">
        <f t="shared" si="19"/>
        <v>2</v>
      </c>
      <c r="G166" s="318">
        <f t="shared" si="20"/>
        <v>5</v>
      </c>
      <c r="H166" s="319">
        <v>1</v>
      </c>
      <c r="I166" s="317">
        <v>1</v>
      </c>
      <c r="J166" s="318">
        <f t="shared" si="21"/>
        <v>2</v>
      </c>
      <c r="K166" s="319">
        <v>2</v>
      </c>
      <c r="L166" s="317">
        <v>1</v>
      </c>
      <c r="M166" s="320">
        <f t="shared" si="22"/>
        <v>3</v>
      </c>
      <c r="N166" s="314">
        <v>1</v>
      </c>
      <c r="O166" s="315">
        <v>2</v>
      </c>
      <c r="P166" s="316">
        <f t="shared" si="23"/>
        <v>3</v>
      </c>
      <c r="Q166" s="314"/>
      <c r="R166" s="315"/>
      <c r="S166" s="316">
        <f t="shared" si="24"/>
        <v>0</v>
      </c>
      <c r="T166" s="314"/>
      <c r="U166" s="315"/>
      <c r="V166" s="316">
        <f t="shared" si="25"/>
        <v>0</v>
      </c>
      <c r="W166" s="321">
        <f t="shared" si="26"/>
        <v>22</v>
      </c>
    </row>
    <row r="167" spans="1:23" ht="18" customHeight="1" x14ac:dyDescent="0.2">
      <c r="A167" s="67" t="s">
        <v>271</v>
      </c>
      <c r="B167" s="314">
        <v>61</v>
      </c>
      <c r="C167" s="315">
        <v>46</v>
      </c>
      <c r="D167" s="316">
        <f t="shared" si="18"/>
        <v>107</v>
      </c>
      <c r="E167" s="314">
        <f t="shared" si="19"/>
        <v>24</v>
      </c>
      <c r="F167" s="317">
        <f t="shared" si="19"/>
        <v>28</v>
      </c>
      <c r="G167" s="318">
        <f t="shared" si="20"/>
        <v>52</v>
      </c>
      <c r="H167" s="319">
        <v>15</v>
      </c>
      <c r="I167" s="317">
        <v>23</v>
      </c>
      <c r="J167" s="318">
        <f t="shared" si="21"/>
        <v>38</v>
      </c>
      <c r="K167" s="319">
        <v>9</v>
      </c>
      <c r="L167" s="317">
        <v>5</v>
      </c>
      <c r="M167" s="320">
        <f t="shared" si="22"/>
        <v>14</v>
      </c>
      <c r="N167" s="314">
        <v>10</v>
      </c>
      <c r="O167" s="315">
        <v>14</v>
      </c>
      <c r="P167" s="316">
        <f t="shared" si="23"/>
        <v>24</v>
      </c>
      <c r="Q167" s="314"/>
      <c r="R167" s="315"/>
      <c r="S167" s="316">
        <f t="shared" si="24"/>
        <v>0</v>
      </c>
      <c r="T167" s="314"/>
      <c r="U167" s="315"/>
      <c r="V167" s="316">
        <f t="shared" si="25"/>
        <v>0</v>
      </c>
      <c r="W167" s="321">
        <f t="shared" si="26"/>
        <v>183</v>
      </c>
    </row>
    <row r="168" spans="1:23" ht="18" customHeight="1" x14ac:dyDescent="0.2">
      <c r="A168" s="67" t="s">
        <v>272</v>
      </c>
      <c r="B168" s="314">
        <v>29</v>
      </c>
      <c r="C168" s="315">
        <v>26</v>
      </c>
      <c r="D168" s="316">
        <f t="shared" si="18"/>
        <v>55</v>
      </c>
      <c r="E168" s="314">
        <f t="shared" si="19"/>
        <v>21</v>
      </c>
      <c r="F168" s="317">
        <f t="shared" si="19"/>
        <v>10</v>
      </c>
      <c r="G168" s="318">
        <f t="shared" si="20"/>
        <v>31</v>
      </c>
      <c r="H168" s="319">
        <v>7</v>
      </c>
      <c r="I168" s="317">
        <v>8</v>
      </c>
      <c r="J168" s="318">
        <f t="shared" si="21"/>
        <v>15</v>
      </c>
      <c r="K168" s="319">
        <v>14</v>
      </c>
      <c r="L168" s="317">
        <v>2</v>
      </c>
      <c r="M168" s="320">
        <f t="shared" si="22"/>
        <v>16</v>
      </c>
      <c r="N168" s="314">
        <v>4</v>
      </c>
      <c r="O168" s="315">
        <v>9</v>
      </c>
      <c r="P168" s="316">
        <f t="shared" si="23"/>
        <v>13</v>
      </c>
      <c r="Q168" s="314">
        <v>1</v>
      </c>
      <c r="R168" s="315">
        <v>1</v>
      </c>
      <c r="S168" s="316">
        <f t="shared" si="24"/>
        <v>2</v>
      </c>
      <c r="T168" s="314"/>
      <c r="U168" s="315"/>
      <c r="V168" s="316">
        <f t="shared" si="25"/>
        <v>0</v>
      </c>
      <c r="W168" s="321">
        <f t="shared" si="26"/>
        <v>101</v>
      </c>
    </row>
    <row r="169" spans="1:23" ht="18" customHeight="1" x14ac:dyDescent="0.2">
      <c r="A169" s="67" t="s">
        <v>273</v>
      </c>
      <c r="B169" s="314">
        <v>6</v>
      </c>
      <c r="C169" s="315">
        <v>5</v>
      </c>
      <c r="D169" s="316">
        <f t="shared" si="18"/>
        <v>11</v>
      </c>
      <c r="E169" s="314">
        <f t="shared" si="19"/>
        <v>2</v>
      </c>
      <c r="F169" s="317">
        <f t="shared" si="19"/>
        <v>3</v>
      </c>
      <c r="G169" s="318">
        <f t="shared" si="20"/>
        <v>5</v>
      </c>
      <c r="H169" s="319">
        <v>2</v>
      </c>
      <c r="I169" s="317">
        <v>1</v>
      </c>
      <c r="J169" s="318">
        <f t="shared" si="21"/>
        <v>3</v>
      </c>
      <c r="K169" s="319"/>
      <c r="L169" s="317">
        <v>2</v>
      </c>
      <c r="M169" s="320">
        <f t="shared" si="22"/>
        <v>2</v>
      </c>
      <c r="N169" s="314">
        <v>2</v>
      </c>
      <c r="O169" s="315">
        <v>2</v>
      </c>
      <c r="P169" s="316">
        <f t="shared" si="23"/>
        <v>4</v>
      </c>
      <c r="Q169" s="314"/>
      <c r="R169" s="315"/>
      <c r="S169" s="316">
        <f t="shared" si="24"/>
        <v>0</v>
      </c>
      <c r="T169" s="314"/>
      <c r="U169" s="315"/>
      <c r="V169" s="316">
        <f t="shared" si="25"/>
        <v>0</v>
      </c>
      <c r="W169" s="321">
        <f t="shared" si="26"/>
        <v>20</v>
      </c>
    </row>
    <row r="170" spans="1:23" ht="18" customHeight="1" x14ac:dyDescent="0.2">
      <c r="A170" s="67" t="s">
        <v>274</v>
      </c>
      <c r="B170" s="314">
        <v>132</v>
      </c>
      <c r="C170" s="315">
        <v>95</v>
      </c>
      <c r="D170" s="316">
        <f t="shared" si="18"/>
        <v>227</v>
      </c>
      <c r="E170" s="314">
        <f t="shared" si="19"/>
        <v>57</v>
      </c>
      <c r="F170" s="317">
        <f t="shared" si="19"/>
        <v>40</v>
      </c>
      <c r="G170" s="318">
        <f t="shared" si="20"/>
        <v>97</v>
      </c>
      <c r="H170" s="319">
        <v>34</v>
      </c>
      <c r="I170" s="317">
        <v>26</v>
      </c>
      <c r="J170" s="318">
        <f t="shared" si="21"/>
        <v>60</v>
      </c>
      <c r="K170" s="319">
        <v>23</v>
      </c>
      <c r="L170" s="317">
        <v>14</v>
      </c>
      <c r="M170" s="320">
        <f t="shared" si="22"/>
        <v>37</v>
      </c>
      <c r="N170" s="314">
        <v>25</v>
      </c>
      <c r="O170" s="315">
        <v>26</v>
      </c>
      <c r="P170" s="316">
        <f t="shared" si="23"/>
        <v>51</v>
      </c>
      <c r="Q170" s="314">
        <v>14</v>
      </c>
      <c r="R170" s="315">
        <v>4</v>
      </c>
      <c r="S170" s="316">
        <f t="shared" si="24"/>
        <v>18</v>
      </c>
      <c r="T170" s="314">
        <v>2</v>
      </c>
      <c r="U170" s="315">
        <v>2</v>
      </c>
      <c r="V170" s="316">
        <f t="shared" si="25"/>
        <v>4</v>
      </c>
      <c r="W170" s="321">
        <f t="shared" si="26"/>
        <v>397</v>
      </c>
    </row>
    <row r="171" spans="1:23" ht="18" customHeight="1" x14ac:dyDescent="0.2">
      <c r="A171" s="67" t="s">
        <v>275</v>
      </c>
      <c r="B171" s="314">
        <v>16</v>
      </c>
      <c r="C171" s="315">
        <v>13</v>
      </c>
      <c r="D171" s="316">
        <f t="shared" si="18"/>
        <v>29</v>
      </c>
      <c r="E171" s="314">
        <f t="shared" si="19"/>
        <v>9</v>
      </c>
      <c r="F171" s="317">
        <f t="shared" si="19"/>
        <v>11</v>
      </c>
      <c r="G171" s="318">
        <f t="shared" si="20"/>
        <v>20</v>
      </c>
      <c r="H171" s="319">
        <v>6</v>
      </c>
      <c r="I171" s="317">
        <v>8</v>
      </c>
      <c r="J171" s="318">
        <f t="shared" si="21"/>
        <v>14</v>
      </c>
      <c r="K171" s="319">
        <v>3</v>
      </c>
      <c r="L171" s="317">
        <v>3</v>
      </c>
      <c r="M171" s="320">
        <f t="shared" si="22"/>
        <v>6</v>
      </c>
      <c r="N171" s="314">
        <v>4</v>
      </c>
      <c r="O171" s="315">
        <v>2</v>
      </c>
      <c r="P171" s="316">
        <f t="shared" si="23"/>
        <v>6</v>
      </c>
      <c r="Q171" s="314"/>
      <c r="R171" s="315"/>
      <c r="S171" s="316">
        <f t="shared" si="24"/>
        <v>0</v>
      </c>
      <c r="T171" s="314"/>
      <c r="U171" s="315"/>
      <c r="V171" s="316">
        <f t="shared" si="25"/>
        <v>0</v>
      </c>
      <c r="W171" s="321">
        <f t="shared" si="26"/>
        <v>55</v>
      </c>
    </row>
    <row r="172" spans="1:23" ht="18" customHeight="1" x14ac:dyDescent="0.2">
      <c r="A172" s="67" t="s">
        <v>276</v>
      </c>
      <c r="B172" s="314">
        <v>17</v>
      </c>
      <c r="C172" s="315">
        <v>13</v>
      </c>
      <c r="D172" s="316">
        <f t="shared" si="18"/>
        <v>30</v>
      </c>
      <c r="E172" s="314">
        <f t="shared" si="19"/>
        <v>10</v>
      </c>
      <c r="F172" s="317">
        <f t="shared" si="19"/>
        <v>3</v>
      </c>
      <c r="G172" s="318">
        <f t="shared" si="20"/>
        <v>13</v>
      </c>
      <c r="H172" s="319">
        <v>7</v>
      </c>
      <c r="I172" s="317">
        <v>2</v>
      </c>
      <c r="J172" s="318">
        <f t="shared" si="21"/>
        <v>9</v>
      </c>
      <c r="K172" s="319">
        <v>3</v>
      </c>
      <c r="L172" s="317">
        <v>1</v>
      </c>
      <c r="M172" s="320">
        <f t="shared" si="22"/>
        <v>4</v>
      </c>
      <c r="N172" s="314">
        <v>3</v>
      </c>
      <c r="O172" s="315"/>
      <c r="P172" s="316">
        <f t="shared" si="23"/>
        <v>3</v>
      </c>
      <c r="Q172" s="314"/>
      <c r="R172" s="315"/>
      <c r="S172" s="316">
        <f t="shared" si="24"/>
        <v>0</v>
      </c>
      <c r="T172" s="314"/>
      <c r="U172" s="315"/>
      <c r="V172" s="316">
        <f t="shared" si="25"/>
        <v>0</v>
      </c>
      <c r="W172" s="321">
        <f t="shared" si="26"/>
        <v>46</v>
      </c>
    </row>
    <row r="173" spans="1:23" ht="18" customHeight="1" x14ac:dyDescent="0.2">
      <c r="A173" s="67" t="s">
        <v>277</v>
      </c>
      <c r="B173" s="314">
        <v>93</v>
      </c>
      <c r="C173" s="315">
        <v>91</v>
      </c>
      <c r="D173" s="316">
        <f t="shared" si="18"/>
        <v>184</v>
      </c>
      <c r="E173" s="314">
        <f t="shared" si="19"/>
        <v>59</v>
      </c>
      <c r="F173" s="317">
        <f t="shared" si="19"/>
        <v>35</v>
      </c>
      <c r="G173" s="318">
        <f t="shared" si="20"/>
        <v>94</v>
      </c>
      <c r="H173" s="319">
        <v>38</v>
      </c>
      <c r="I173" s="317">
        <v>13</v>
      </c>
      <c r="J173" s="318">
        <f t="shared" si="21"/>
        <v>51</v>
      </c>
      <c r="K173" s="319">
        <v>21</v>
      </c>
      <c r="L173" s="317">
        <v>22</v>
      </c>
      <c r="M173" s="320">
        <f t="shared" si="22"/>
        <v>43</v>
      </c>
      <c r="N173" s="314">
        <v>17</v>
      </c>
      <c r="O173" s="315">
        <v>26</v>
      </c>
      <c r="P173" s="316">
        <f t="shared" si="23"/>
        <v>43</v>
      </c>
      <c r="Q173" s="314">
        <v>4</v>
      </c>
      <c r="R173" s="315">
        <v>5</v>
      </c>
      <c r="S173" s="316">
        <f t="shared" si="24"/>
        <v>9</v>
      </c>
      <c r="T173" s="314"/>
      <c r="U173" s="315">
        <v>1</v>
      </c>
      <c r="V173" s="316">
        <f t="shared" si="25"/>
        <v>1</v>
      </c>
      <c r="W173" s="321">
        <f t="shared" si="26"/>
        <v>331</v>
      </c>
    </row>
    <row r="174" spans="1:23" ht="18" customHeight="1" x14ac:dyDescent="0.2">
      <c r="A174" s="67" t="s">
        <v>278</v>
      </c>
      <c r="B174" s="314">
        <v>69</v>
      </c>
      <c r="C174" s="315">
        <v>54</v>
      </c>
      <c r="D174" s="316">
        <f t="shared" si="18"/>
        <v>123</v>
      </c>
      <c r="E174" s="314">
        <f t="shared" si="19"/>
        <v>29</v>
      </c>
      <c r="F174" s="317">
        <f t="shared" si="19"/>
        <v>17</v>
      </c>
      <c r="G174" s="318">
        <f t="shared" si="20"/>
        <v>46</v>
      </c>
      <c r="H174" s="319">
        <v>13</v>
      </c>
      <c r="I174" s="317">
        <v>8</v>
      </c>
      <c r="J174" s="318">
        <f t="shared" si="21"/>
        <v>21</v>
      </c>
      <c r="K174" s="319">
        <v>16</v>
      </c>
      <c r="L174" s="317">
        <v>9</v>
      </c>
      <c r="M174" s="320">
        <f t="shared" si="22"/>
        <v>25</v>
      </c>
      <c r="N174" s="314">
        <v>5</v>
      </c>
      <c r="O174" s="315">
        <v>5</v>
      </c>
      <c r="P174" s="316">
        <f t="shared" si="23"/>
        <v>10</v>
      </c>
      <c r="Q174" s="314">
        <v>1</v>
      </c>
      <c r="R174" s="315">
        <v>2</v>
      </c>
      <c r="S174" s="316">
        <f t="shared" si="24"/>
        <v>3</v>
      </c>
      <c r="T174" s="314"/>
      <c r="U174" s="315"/>
      <c r="V174" s="316">
        <f t="shared" si="25"/>
        <v>0</v>
      </c>
      <c r="W174" s="321">
        <f t="shared" si="26"/>
        <v>182</v>
      </c>
    </row>
    <row r="175" spans="1:23" ht="18" customHeight="1" x14ac:dyDescent="0.2">
      <c r="A175" s="67" t="s">
        <v>279</v>
      </c>
      <c r="B175" s="314">
        <v>96</v>
      </c>
      <c r="C175" s="315">
        <v>83</v>
      </c>
      <c r="D175" s="316">
        <f t="shared" si="18"/>
        <v>179</v>
      </c>
      <c r="E175" s="314">
        <f t="shared" si="19"/>
        <v>53</v>
      </c>
      <c r="F175" s="317">
        <f t="shared" si="19"/>
        <v>37</v>
      </c>
      <c r="G175" s="318">
        <f t="shared" si="20"/>
        <v>90</v>
      </c>
      <c r="H175" s="319">
        <v>30</v>
      </c>
      <c r="I175" s="317">
        <v>23</v>
      </c>
      <c r="J175" s="318">
        <f t="shared" si="21"/>
        <v>53</v>
      </c>
      <c r="K175" s="319">
        <v>23</v>
      </c>
      <c r="L175" s="317">
        <v>14</v>
      </c>
      <c r="M175" s="320">
        <f t="shared" si="22"/>
        <v>37</v>
      </c>
      <c r="N175" s="314">
        <v>17</v>
      </c>
      <c r="O175" s="315">
        <v>15</v>
      </c>
      <c r="P175" s="316">
        <f t="shared" si="23"/>
        <v>32</v>
      </c>
      <c r="Q175" s="314">
        <v>1</v>
      </c>
      <c r="R175" s="315">
        <v>1</v>
      </c>
      <c r="S175" s="316">
        <f t="shared" si="24"/>
        <v>2</v>
      </c>
      <c r="T175" s="314">
        <v>4</v>
      </c>
      <c r="U175" s="315">
        <v>1</v>
      </c>
      <c r="V175" s="316">
        <f t="shared" si="25"/>
        <v>5</v>
      </c>
      <c r="W175" s="321">
        <f t="shared" si="26"/>
        <v>308</v>
      </c>
    </row>
    <row r="176" spans="1:23" ht="18" customHeight="1" x14ac:dyDescent="0.2">
      <c r="A176" s="67" t="s">
        <v>280</v>
      </c>
      <c r="B176" s="314">
        <v>7</v>
      </c>
      <c r="C176" s="315">
        <v>12</v>
      </c>
      <c r="D176" s="316">
        <f t="shared" si="18"/>
        <v>19</v>
      </c>
      <c r="E176" s="314">
        <f t="shared" si="19"/>
        <v>5</v>
      </c>
      <c r="F176" s="317">
        <f t="shared" si="19"/>
        <v>5</v>
      </c>
      <c r="G176" s="318">
        <f t="shared" si="20"/>
        <v>10</v>
      </c>
      <c r="H176" s="319">
        <v>1</v>
      </c>
      <c r="I176" s="317">
        <v>4</v>
      </c>
      <c r="J176" s="318">
        <f t="shared" si="21"/>
        <v>5</v>
      </c>
      <c r="K176" s="319">
        <v>4</v>
      </c>
      <c r="L176" s="317">
        <v>1</v>
      </c>
      <c r="M176" s="320">
        <f t="shared" si="22"/>
        <v>5</v>
      </c>
      <c r="N176" s="314">
        <v>2</v>
      </c>
      <c r="O176" s="315">
        <v>4</v>
      </c>
      <c r="P176" s="316">
        <f t="shared" si="23"/>
        <v>6</v>
      </c>
      <c r="Q176" s="314"/>
      <c r="R176" s="315"/>
      <c r="S176" s="316">
        <f t="shared" si="24"/>
        <v>0</v>
      </c>
      <c r="T176" s="314"/>
      <c r="U176" s="315"/>
      <c r="V176" s="316">
        <f t="shared" si="25"/>
        <v>0</v>
      </c>
      <c r="W176" s="321">
        <f t="shared" si="26"/>
        <v>35</v>
      </c>
    </row>
    <row r="177" spans="1:23" ht="18" customHeight="1" x14ac:dyDescent="0.2">
      <c r="A177" s="67" t="s">
        <v>281</v>
      </c>
      <c r="B177" s="314">
        <v>29</v>
      </c>
      <c r="C177" s="315">
        <v>22</v>
      </c>
      <c r="D177" s="316">
        <f t="shared" si="18"/>
        <v>51</v>
      </c>
      <c r="E177" s="314">
        <f t="shared" si="19"/>
        <v>20</v>
      </c>
      <c r="F177" s="317">
        <f t="shared" si="19"/>
        <v>13</v>
      </c>
      <c r="G177" s="318">
        <f t="shared" si="20"/>
        <v>33</v>
      </c>
      <c r="H177" s="319">
        <v>7</v>
      </c>
      <c r="I177" s="317">
        <v>12</v>
      </c>
      <c r="J177" s="318">
        <f t="shared" si="21"/>
        <v>19</v>
      </c>
      <c r="K177" s="319">
        <v>13</v>
      </c>
      <c r="L177" s="317">
        <v>1</v>
      </c>
      <c r="M177" s="320">
        <f t="shared" si="22"/>
        <v>14</v>
      </c>
      <c r="N177" s="314">
        <v>4</v>
      </c>
      <c r="O177" s="315">
        <v>11</v>
      </c>
      <c r="P177" s="316">
        <f t="shared" si="23"/>
        <v>15</v>
      </c>
      <c r="Q177" s="314">
        <v>1</v>
      </c>
      <c r="R177" s="315"/>
      <c r="S177" s="316">
        <f t="shared" si="24"/>
        <v>1</v>
      </c>
      <c r="T177" s="314"/>
      <c r="U177" s="315"/>
      <c r="V177" s="316">
        <f t="shared" si="25"/>
        <v>0</v>
      </c>
      <c r="W177" s="321">
        <f t="shared" si="26"/>
        <v>100</v>
      </c>
    </row>
    <row r="178" spans="1:23" ht="18" customHeight="1" x14ac:dyDescent="0.2">
      <c r="A178" s="67" t="s">
        <v>282</v>
      </c>
      <c r="B178" s="314">
        <v>13</v>
      </c>
      <c r="C178" s="315">
        <v>9</v>
      </c>
      <c r="D178" s="316">
        <f t="shared" si="18"/>
        <v>22</v>
      </c>
      <c r="E178" s="314">
        <f t="shared" si="19"/>
        <v>12</v>
      </c>
      <c r="F178" s="317">
        <f t="shared" si="19"/>
        <v>5</v>
      </c>
      <c r="G178" s="318">
        <f t="shared" si="20"/>
        <v>17</v>
      </c>
      <c r="H178" s="319">
        <v>11</v>
      </c>
      <c r="I178" s="317">
        <v>4</v>
      </c>
      <c r="J178" s="318">
        <f t="shared" si="21"/>
        <v>15</v>
      </c>
      <c r="K178" s="319">
        <v>1</v>
      </c>
      <c r="L178" s="317">
        <v>1</v>
      </c>
      <c r="M178" s="320">
        <f t="shared" si="22"/>
        <v>2</v>
      </c>
      <c r="N178" s="314">
        <v>3</v>
      </c>
      <c r="O178" s="315">
        <v>5</v>
      </c>
      <c r="P178" s="316">
        <f t="shared" si="23"/>
        <v>8</v>
      </c>
      <c r="Q178" s="314"/>
      <c r="R178" s="315">
        <v>1</v>
      </c>
      <c r="S178" s="316">
        <f t="shared" si="24"/>
        <v>1</v>
      </c>
      <c r="T178" s="314"/>
      <c r="U178" s="315"/>
      <c r="V178" s="316">
        <f t="shared" si="25"/>
        <v>0</v>
      </c>
      <c r="W178" s="321">
        <f t="shared" si="26"/>
        <v>48</v>
      </c>
    </row>
    <row r="179" spans="1:23" ht="18" customHeight="1" x14ac:dyDescent="0.2">
      <c r="A179" s="67" t="s">
        <v>283</v>
      </c>
      <c r="B179" s="314">
        <v>180</v>
      </c>
      <c r="C179" s="315">
        <v>173</v>
      </c>
      <c r="D179" s="316">
        <f t="shared" si="18"/>
        <v>353</v>
      </c>
      <c r="E179" s="314">
        <f t="shared" si="19"/>
        <v>60</v>
      </c>
      <c r="F179" s="317">
        <f t="shared" si="19"/>
        <v>60</v>
      </c>
      <c r="G179" s="318">
        <f t="shared" si="20"/>
        <v>120</v>
      </c>
      <c r="H179" s="319">
        <v>35</v>
      </c>
      <c r="I179" s="317">
        <v>38</v>
      </c>
      <c r="J179" s="318">
        <f t="shared" si="21"/>
        <v>73</v>
      </c>
      <c r="K179" s="319">
        <v>25</v>
      </c>
      <c r="L179" s="317">
        <v>22</v>
      </c>
      <c r="M179" s="320">
        <f t="shared" si="22"/>
        <v>47</v>
      </c>
      <c r="N179" s="314">
        <v>33</v>
      </c>
      <c r="O179" s="315">
        <v>35</v>
      </c>
      <c r="P179" s="316">
        <f t="shared" si="23"/>
        <v>68</v>
      </c>
      <c r="Q179" s="314">
        <v>7</v>
      </c>
      <c r="R179" s="315">
        <v>6</v>
      </c>
      <c r="S179" s="316">
        <f t="shared" si="24"/>
        <v>13</v>
      </c>
      <c r="T179" s="314">
        <v>1</v>
      </c>
      <c r="U179" s="315">
        <v>1</v>
      </c>
      <c r="V179" s="316">
        <f t="shared" si="25"/>
        <v>2</v>
      </c>
      <c r="W179" s="321">
        <f t="shared" si="26"/>
        <v>556</v>
      </c>
    </row>
    <row r="180" spans="1:23" ht="18" customHeight="1" x14ac:dyDescent="0.2">
      <c r="A180" s="67" t="s">
        <v>284</v>
      </c>
      <c r="B180" s="314">
        <v>28</v>
      </c>
      <c r="C180" s="315">
        <v>18</v>
      </c>
      <c r="D180" s="316">
        <f t="shared" si="18"/>
        <v>46</v>
      </c>
      <c r="E180" s="314">
        <f t="shared" si="19"/>
        <v>13</v>
      </c>
      <c r="F180" s="317">
        <f t="shared" si="19"/>
        <v>15</v>
      </c>
      <c r="G180" s="318">
        <f t="shared" si="20"/>
        <v>28</v>
      </c>
      <c r="H180" s="319">
        <v>11</v>
      </c>
      <c r="I180" s="317">
        <v>13</v>
      </c>
      <c r="J180" s="318">
        <f t="shared" si="21"/>
        <v>24</v>
      </c>
      <c r="K180" s="319">
        <v>2</v>
      </c>
      <c r="L180" s="317">
        <v>2</v>
      </c>
      <c r="M180" s="320">
        <f t="shared" si="22"/>
        <v>4</v>
      </c>
      <c r="N180" s="314">
        <v>2</v>
      </c>
      <c r="O180" s="315">
        <v>5</v>
      </c>
      <c r="P180" s="316">
        <f t="shared" si="23"/>
        <v>7</v>
      </c>
      <c r="Q180" s="314"/>
      <c r="R180" s="315">
        <v>1</v>
      </c>
      <c r="S180" s="316">
        <f t="shared" si="24"/>
        <v>1</v>
      </c>
      <c r="T180" s="314">
        <v>1</v>
      </c>
      <c r="U180" s="315"/>
      <c r="V180" s="316">
        <f t="shared" si="25"/>
        <v>1</v>
      </c>
      <c r="W180" s="321">
        <f t="shared" si="26"/>
        <v>83</v>
      </c>
    </row>
    <row r="181" spans="1:23" ht="18" customHeight="1" x14ac:dyDescent="0.2">
      <c r="A181" s="67" t="s">
        <v>285</v>
      </c>
      <c r="B181" s="314">
        <v>128</v>
      </c>
      <c r="C181" s="315">
        <v>117</v>
      </c>
      <c r="D181" s="316">
        <f t="shared" si="18"/>
        <v>245</v>
      </c>
      <c r="E181" s="314">
        <f t="shared" si="19"/>
        <v>58</v>
      </c>
      <c r="F181" s="317">
        <f t="shared" si="19"/>
        <v>49</v>
      </c>
      <c r="G181" s="318">
        <f t="shared" si="20"/>
        <v>107</v>
      </c>
      <c r="H181" s="319">
        <v>32</v>
      </c>
      <c r="I181" s="317">
        <v>29</v>
      </c>
      <c r="J181" s="318">
        <f t="shared" si="21"/>
        <v>61</v>
      </c>
      <c r="K181" s="319">
        <v>26</v>
      </c>
      <c r="L181" s="317">
        <v>20</v>
      </c>
      <c r="M181" s="320">
        <f t="shared" si="22"/>
        <v>46</v>
      </c>
      <c r="N181" s="314">
        <v>26</v>
      </c>
      <c r="O181" s="315">
        <v>32</v>
      </c>
      <c r="P181" s="316">
        <f t="shared" si="23"/>
        <v>58</v>
      </c>
      <c r="Q181" s="314">
        <v>3</v>
      </c>
      <c r="R181" s="315">
        <v>6</v>
      </c>
      <c r="S181" s="316">
        <f t="shared" si="24"/>
        <v>9</v>
      </c>
      <c r="T181" s="314"/>
      <c r="U181" s="315">
        <v>1</v>
      </c>
      <c r="V181" s="316">
        <f t="shared" si="25"/>
        <v>1</v>
      </c>
      <c r="W181" s="321">
        <f t="shared" si="26"/>
        <v>420</v>
      </c>
    </row>
    <row r="182" spans="1:23" ht="18" customHeight="1" x14ac:dyDescent="0.2">
      <c r="A182" s="67" t="s">
        <v>286</v>
      </c>
      <c r="B182" s="314">
        <v>27</v>
      </c>
      <c r="C182" s="315">
        <v>18</v>
      </c>
      <c r="D182" s="316">
        <f t="shared" si="18"/>
        <v>45</v>
      </c>
      <c r="E182" s="314">
        <f t="shared" si="19"/>
        <v>7</v>
      </c>
      <c r="F182" s="317">
        <f t="shared" si="19"/>
        <v>7</v>
      </c>
      <c r="G182" s="318">
        <f t="shared" si="20"/>
        <v>14</v>
      </c>
      <c r="H182" s="319">
        <v>5</v>
      </c>
      <c r="I182" s="317">
        <v>6</v>
      </c>
      <c r="J182" s="318">
        <f t="shared" si="21"/>
        <v>11</v>
      </c>
      <c r="K182" s="319">
        <v>2</v>
      </c>
      <c r="L182" s="317">
        <v>1</v>
      </c>
      <c r="M182" s="320">
        <f t="shared" si="22"/>
        <v>3</v>
      </c>
      <c r="N182" s="314">
        <v>6</v>
      </c>
      <c r="O182" s="315"/>
      <c r="P182" s="316">
        <f t="shared" si="23"/>
        <v>6</v>
      </c>
      <c r="Q182" s="314">
        <v>2</v>
      </c>
      <c r="R182" s="315"/>
      <c r="S182" s="316">
        <f t="shared" si="24"/>
        <v>2</v>
      </c>
      <c r="T182" s="314">
        <v>1</v>
      </c>
      <c r="U182" s="315"/>
      <c r="V182" s="316">
        <f t="shared" si="25"/>
        <v>1</v>
      </c>
      <c r="W182" s="321">
        <f t="shared" si="26"/>
        <v>68</v>
      </c>
    </row>
    <row r="183" spans="1:23" ht="18" customHeight="1" x14ac:dyDescent="0.2">
      <c r="A183" s="67" t="s">
        <v>287</v>
      </c>
      <c r="B183" s="314">
        <v>120</v>
      </c>
      <c r="C183" s="315">
        <v>117</v>
      </c>
      <c r="D183" s="316">
        <f t="shared" si="18"/>
        <v>237</v>
      </c>
      <c r="E183" s="314">
        <f t="shared" si="19"/>
        <v>44</v>
      </c>
      <c r="F183" s="317">
        <f t="shared" si="19"/>
        <v>44</v>
      </c>
      <c r="G183" s="318">
        <f t="shared" si="20"/>
        <v>88</v>
      </c>
      <c r="H183" s="319">
        <v>26</v>
      </c>
      <c r="I183" s="317">
        <v>26</v>
      </c>
      <c r="J183" s="318">
        <f t="shared" si="21"/>
        <v>52</v>
      </c>
      <c r="K183" s="319">
        <v>18</v>
      </c>
      <c r="L183" s="317">
        <v>18</v>
      </c>
      <c r="M183" s="320">
        <f t="shared" si="22"/>
        <v>36</v>
      </c>
      <c r="N183" s="314">
        <v>26</v>
      </c>
      <c r="O183" s="315">
        <v>26</v>
      </c>
      <c r="P183" s="316">
        <f t="shared" si="23"/>
        <v>52</v>
      </c>
      <c r="Q183" s="314">
        <v>1</v>
      </c>
      <c r="R183" s="315">
        <v>1</v>
      </c>
      <c r="S183" s="316">
        <f t="shared" si="24"/>
        <v>2</v>
      </c>
      <c r="T183" s="314">
        <v>1</v>
      </c>
      <c r="U183" s="315">
        <v>2</v>
      </c>
      <c r="V183" s="316">
        <f t="shared" si="25"/>
        <v>3</v>
      </c>
      <c r="W183" s="321">
        <f t="shared" si="26"/>
        <v>382</v>
      </c>
    </row>
    <row r="184" spans="1:23" ht="18" customHeight="1" x14ac:dyDescent="0.2">
      <c r="A184" s="67" t="s">
        <v>288</v>
      </c>
      <c r="B184" s="314">
        <v>381</v>
      </c>
      <c r="C184" s="315">
        <v>432</v>
      </c>
      <c r="D184" s="316">
        <f t="shared" si="18"/>
        <v>813</v>
      </c>
      <c r="E184" s="314">
        <f t="shared" si="19"/>
        <v>103</v>
      </c>
      <c r="F184" s="317">
        <f t="shared" si="19"/>
        <v>66</v>
      </c>
      <c r="G184" s="318">
        <f t="shared" si="20"/>
        <v>169</v>
      </c>
      <c r="H184" s="319">
        <v>63</v>
      </c>
      <c r="I184" s="317">
        <v>41</v>
      </c>
      <c r="J184" s="318">
        <f t="shared" si="21"/>
        <v>104</v>
      </c>
      <c r="K184" s="319">
        <v>40</v>
      </c>
      <c r="L184" s="317">
        <v>25</v>
      </c>
      <c r="M184" s="320">
        <f t="shared" si="22"/>
        <v>65</v>
      </c>
      <c r="N184" s="314">
        <v>76</v>
      </c>
      <c r="O184" s="315">
        <v>87</v>
      </c>
      <c r="P184" s="316">
        <f t="shared" si="23"/>
        <v>163</v>
      </c>
      <c r="Q184" s="314">
        <v>18</v>
      </c>
      <c r="R184" s="315">
        <v>8</v>
      </c>
      <c r="S184" s="316">
        <f t="shared" si="24"/>
        <v>26</v>
      </c>
      <c r="T184" s="314">
        <v>2</v>
      </c>
      <c r="U184" s="315">
        <v>2</v>
      </c>
      <c r="V184" s="316">
        <f t="shared" si="25"/>
        <v>4</v>
      </c>
      <c r="W184" s="321">
        <f t="shared" si="26"/>
        <v>1175</v>
      </c>
    </row>
    <row r="185" spans="1:23" ht="16.5" customHeight="1" x14ac:dyDescent="0.2">
      <c r="A185" s="67" t="s">
        <v>289</v>
      </c>
      <c r="B185" s="314">
        <v>4</v>
      </c>
      <c r="C185" s="315">
        <v>2</v>
      </c>
      <c r="D185" s="316">
        <f t="shared" si="18"/>
        <v>6</v>
      </c>
      <c r="E185" s="314">
        <f t="shared" si="19"/>
        <v>2</v>
      </c>
      <c r="F185" s="317">
        <f t="shared" si="19"/>
        <v>1</v>
      </c>
      <c r="G185" s="318">
        <f t="shared" si="20"/>
        <v>3</v>
      </c>
      <c r="H185" s="319">
        <v>1</v>
      </c>
      <c r="I185" s="317">
        <v>1</v>
      </c>
      <c r="J185" s="318">
        <f t="shared" si="21"/>
        <v>2</v>
      </c>
      <c r="K185" s="319">
        <v>1</v>
      </c>
      <c r="L185" s="317"/>
      <c r="M185" s="320">
        <f t="shared" si="22"/>
        <v>1</v>
      </c>
      <c r="N185" s="314">
        <v>1</v>
      </c>
      <c r="O185" s="315">
        <v>2</v>
      </c>
      <c r="P185" s="316">
        <f t="shared" si="23"/>
        <v>3</v>
      </c>
      <c r="Q185" s="314"/>
      <c r="R185" s="315"/>
      <c r="S185" s="316">
        <f t="shared" si="24"/>
        <v>0</v>
      </c>
      <c r="T185" s="314"/>
      <c r="U185" s="315"/>
      <c r="V185" s="316">
        <f t="shared" si="25"/>
        <v>0</v>
      </c>
      <c r="W185" s="321">
        <f t="shared" si="26"/>
        <v>12</v>
      </c>
    </row>
    <row r="186" spans="1:23" ht="23.25" customHeight="1" thickBot="1" x14ac:dyDescent="0.25">
      <c r="A186" s="67" t="s">
        <v>290</v>
      </c>
      <c r="B186" s="322">
        <v>35</v>
      </c>
      <c r="C186" s="323">
        <v>18</v>
      </c>
      <c r="D186" s="324">
        <f t="shared" si="18"/>
        <v>53</v>
      </c>
      <c r="E186" s="322">
        <f t="shared" si="19"/>
        <v>14</v>
      </c>
      <c r="F186" s="325">
        <f t="shared" si="19"/>
        <v>11</v>
      </c>
      <c r="G186" s="326">
        <f t="shared" si="20"/>
        <v>25</v>
      </c>
      <c r="H186" s="327">
        <v>9</v>
      </c>
      <c r="I186" s="325">
        <v>5</v>
      </c>
      <c r="J186" s="326">
        <f t="shared" si="21"/>
        <v>14</v>
      </c>
      <c r="K186" s="327">
        <v>5</v>
      </c>
      <c r="L186" s="325">
        <v>6</v>
      </c>
      <c r="M186" s="328">
        <f t="shared" si="22"/>
        <v>11</v>
      </c>
      <c r="N186" s="322">
        <v>4</v>
      </c>
      <c r="O186" s="323">
        <v>6</v>
      </c>
      <c r="P186" s="324">
        <f t="shared" si="23"/>
        <v>10</v>
      </c>
      <c r="Q186" s="322"/>
      <c r="R186" s="323">
        <v>1</v>
      </c>
      <c r="S186" s="324">
        <f t="shared" si="24"/>
        <v>1</v>
      </c>
      <c r="T186" s="322"/>
      <c r="U186" s="323"/>
      <c r="V186" s="324">
        <f t="shared" si="25"/>
        <v>0</v>
      </c>
      <c r="W186" s="329">
        <f t="shared" si="26"/>
        <v>89</v>
      </c>
    </row>
    <row r="187" spans="1:23" ht="23.25" customHeight="1" thickBot="1" x14ac:dyDescent="0.25">
      <c r="A187" s="69"/>
      <c r="B187" s="257">
        <f>SUM(B8:B186)</f>
        <v>97689</v>
      </c>
      <c r="C187" s="330">
        <f t="shared" ref="C187:D187" si="27">SUM(C8:C186)</f>
        <v>98291</v>
      </c>
      <c r="D187" s="257">
        <f t="shared" si="27"/>
        <v>195980</v>
      </c>
      <c r="E187" s="262">
        <f>SUM(E8:E186)</f>
        <v>44064</v>
      </c>
      <c r="F187" s="263">
        <f t="shared" ref="F187:G187" si="28">SUM(F8:F186)</f>
        <v>37910</v>
      </c>
      <c r="G187" s="263">
        <f t="shared" si="28"/>
        <v>81974</v>
      </c>
      <c r="H187" s="263">
        <f>SUM(H8:H186)</f>
        <v>26568</v>
      </c>
      <c r="I187" s="263">
        <f t="shared" ref="I187:J187" si="29">SUM(I8:I186)</f>
        <v>25187</v>
      </c>
      <c r="J187" s="263">
        <f t="shared" si="29"/>
        <v>51755</v>
      </c>
      <c r="K187" s="263">
        <f>SUM(K8:K186)</f>
        <v>17496</v>
      </c>
      <c r="L187" s="263">
        <f t="shared" ref="L187:M187" si="30">SUM(L8:L186)</f>
        <v>12723</v>
      </c>
      <c r="M187" s="264">
        <f t="shared" si="30"/>
        <v>30219</v>
      </c>
      <c r="N187" s="257">
        <f>SUM(N8:N186)</f>
        <v>23663</v>
      </c>
      <c r="O187" s="330">
        <f t="shared" ref="O187:P187" si="31">SUM(O8:O186)</f>
        <v>27052</v>
      </c>
      <c r="P187" s="257">
        <f t="shared" si="31"/>
        <v>50715</v>
      </c>
      <c r="Q187" s="257">
        <f>SUM(Q8:Q186)</f>
        <v>3185</v>
      </c>
      <c r="R187" s="330">
        <f t="shared" ref="R187:S187" si="32">SUM(R8:R186)</f>
        <v>2521</v>
      </c>
      <c r="S187" s="257">
        <f t="shared" si="32"/>
        <v>5706</v>
      </c>
      <c r="T187" s="257">
        <f>SUM(T8:T186)</f>
        <v>953</v>
      </c>
      <c r="U187" s="330">
        <f t="shared" ref="U187:W187" si="33">SUM(U8:U186)</f>
        <v>492</v>
      </c>
      <c r="V187" s="257">
        <f t="shared" si="33"/>
        <v>1445</v>
      </c>
      <c r="W187" s="331">
        <f t="shared" si="33"/>
        <v>335820</v>
      </c>
    </row>
    <row r="188" spans="1:23" s="335" customFormat="1" ht="23.25" customHeight="1" x14ac:dyDescent="0.2">
      <c r="A188" s="69"/>
      <c r="K188" s="336"/>
    </row>
    <row r="189" spans="1:23" s="335" customFormat="1" x14ac:dyDescent="0.2">
      <c r="A189" s="376" t="s">
        <v>348</v>
      </c>
      <c r="B189" s="101" t="s">
        <v>349</v>
      </c>
      <c r="C189" s="375"/>
      <c r="D189" s="375"/>
      <c r="E189" s="375"/>
      <c r="F189" s="375"/>
      <c r="G189" s="375"/>
      <c r="H189" s="375"/>
      <c r="I189" s="375"/>
      <c r="J189" s="375"/>
      <c r="K189" s="375"/>
      <c r="L189" s="375"/>
      <c r="M189" s="375"/>
      <c r="N189" s="375"/>
      <c r="O189" s="375"/>
      <c r="P189" s="375"/>
    </row>
    <row r="190" spans="1:23" s="335" customFormat="1" x14ac:dyDescent="0.2">
      <c r="A190" s="376"/>
      <c r="B190" s="101"/>
      <c r="C190" s="375"/>
      <c r="D190" s="375"/>
      <c r="E190" s="375"/>
      <c r="F190" s="375"/>
      <c r="G190" s="375"/>
      <c r="H190" s="375"/>
      <c r="I190" s="375"/>
      <c r="J190" s="375"/>
      <c r="K190" s="375"/>
      <c r="L190" s="375"/>
      <c r="M190" s="375"/>
      <c r="N190" s="375"/>
      <c r="O190" s="375"/>
      <c r="P190" s="375"/>
    </row>
    <row r="191" spans="1:23" ht="12.75" x14ac:dyDescent="0.2">
      <c r="B191" s="592" t="s">
        <v>331</v>
      </c>
      <c r="C191" s="592"/>
      <c r="D191" s="592"/>
      <c r="E191" s="592"/>
      <c r="F191" s="592"/>
      <c r="G191" s="592"/>
      <c r="H191" s="592"/>
      <c r="I191" s="592"/>
      <c r="J191" s="592"/>
      <c r="K191" s="592"/>
      <c r="L191" s="592"/>
      <c r="M191" s="592"/>
      <c r="N191" s="592"/>
      <c r="O191" s="592"/>
      <c r="P191" s="592"/>
      <c r="Q191" s="592"/>
      <c r="R191" s="592"/>
      <c r="S191" s="592"/>
      <c r="T191" s="592"/>
      <c r="U191" s="592"/>
      <c r="V191" s="592"/>
      <c r="W191" s="592"/>
    </row>
    <row r="192" spans="1:23" ht="12.75" x14ac:dyDescent="0.2">
      <c r="B192" s="546" t="s">
        <v>292</v>
      </c>
      <c r="C192" s="546"/>
      <c r="D192" s="546"/>
      <c r="E192" s="546"/>
      <c r="F192" s="546"/>
      <c r="G192" s="546"/>
      <c r="H192" s="546"/>
      <c r="I192" s="546"/>
      <c r="J192" s="546"/>
      <c r="K192" s="546"/>
      <c r="L192" s="546"/>
      <c r="M192" s="546"/>
      <c r="N192" s="546"/>
      <c r="O192" s="546"/>
      <c r="P192" s="546"/>
      <c r="Q192" s="546"/>
      <c r="R192" s="546"/>
      <c r="S192" s="546"/>
      <c r="T192" s="546"/>
      <c r="U192" s="546"/>
      <c r="V192" s="546"/>
      <c r="W192" s="546"/>
    </row>
    <row r="193" spans="11:11" x14ac:dyDescent="0.2">
      <c r="K193" s="70"/>
    </row>
  </sheetData>
  <mergeCells count="12">
    <mergeCell ref="B2:V2"/>
    <mergeCell ref="B4:V4"/>
    <mergeCell ref="B6:D6"/>
    <mergeCell ref="E6:G6"/>
    <mergeCell ref="H6:J6"/>
    <mergeCell ref="K6:M6"/>
    <mergeCell ref="B192:W192"/>
    <mergeCell ref="N6:P6"/>
    <mergeCell ref="Q6:S6"/>
    <mergeCell ref="T6:V6"/>
    <mergeCell ref="W6:W7"/>
    <mergeCell ref="B191:W191"/>
  </mergeCells>
  <hyperlinks>
    <hyperlink ref="U3" location="Índice!A1" display="Volver al índice"/>
  </hyperlinks>
  <printOptions horizontalCentered="1" verticalCentered="1"/>
  <pageMargins left="0" right="0" top="0.94488188976377963" bottom="0.94488188976377963" header="0.31496062992125984" footer="0.31496062992125984"/>
  <pageSetup paperSize="9" firstPageNumber="26" fitToHeight="0" orientation="landscape" useFirstPageNumber="1" r:id="rId1"/>
  <headerFooter differentFirst="1">
    <oddFooter>Página &amp;P</oddFooter>
    <firstHeader>&amp;C&amp;G</firstHeader>
    <firstFooter>Página &amp;P</firstFooter>
  </headerFooter>
  <rowBreaks count="6" manualBreakCount="6">
    <brk id="23" max="10" man="1"/>
    <brk id="42" max="10" man="1"/>
    <brk id="61" max="10" man="1"/>
    <brk id="79" max="10" man="1"/>
    <brk id="98" max="10" man="1"/>
    <brk id="163" max="22" man="1"/>
  </rowBreaks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G33"/>
  <sheetViews>
    <sheetView view="pageLayout" topLeftCell="B1" zoomScaleNormal="100" workbookViewId="0">
      <selection activeCell="B14" sqref="B14"/>
    </sheetView>
  </sheetViews>
  <sheetFormatPr baseColWidth="10" defaultRowHeight="15" x14ac:dyDescent="0.2"/>
  <cols>
    <col min="1" max="1" width="0.140625" hidden="1" customWidth="1"/>
    <col min="2" max="2" width="140" style="1" customWidth="1"/>
    <col min="3" max="3" width="18.85546875" style="4" customWidth="1"/>
    <col min="5" max="5" width="11.7109375" bestFit="1" customWidth="1"/>
  </cols>
  <sheetData>
    <row r="1" spans="2:7" x14ac:dyDescent="0.2">
      <c r="B1" s="6" t="s">
        <v>309</v>
      </c>
    </row>
    <row r="2" spans="2:7" ht="49.5" customHeight="1" thickBot="1" x14ac:dyDescent="0.35">
      <c r="B2" s="525" t="s">
        <v>353</v>
      </c>
      <c r="C2" s="526"/>
    </row>
    <row r="3" spans="2:7" ht="25.5" customHeight="1" thickBot="1" x14ac:dyDescent="0.25">
      <c r="B3" s="527" t="s">
        <v>111</v>
      </c>
      <c r="C3" s="533">
        <v>6466996</v>
      </c>
    </row>
    <row r="4" spans="2:7" ht="25.5" customHeight="1" thickBot="1" x14ac:dyDescent="0.25">
      <c r="B4" s="528" t="s">
        <v>86</v>
      </c>
      <c r="C4" s="533">
        <v>335820</v>
      </c>
    </row>
    <row r="5" spans="2:7" ht="25.5" customHeight="1" thickTop="1" thickBot="1" x14ac:dyDescent="0.25">
      <c r="B5" s="527" t="s">
        <v>294</v>
      </c>
      <c r="C5" s="533">
        <v>5364190</v>
      </c>
    </row>
    <row r="6" spans="2:7" ht="25.5" customHeight="1" thickBot="1" x14ac:dyDescent="0.25">
      <c r="B6" s="529" t="s">
        <v>295</v>
      </c>
      <c r="C6" s="533">
        <v>1102806</v>
      </c>
    </row>
    <row r="7" spans="2:7" ht="25.5" customHeight="1" thickTop="1" thickBot="1" x14ac:dyDescent="0.25">
      <c r="B7" s="530" t="s">
        <v>87</v>
      </c>
      <c r="C7" s="534">
        <f>C4/C3*100</f>
        <v>5.1928283240008195</v>
      </c>
    </row>
    <row r="8" spans="2:7" ht="25.5" customHeight="1" thickTop="1" thickBot="1" x14ac:dyDescent="0.25">
      <c r="B8" s="531" t="s">
        <v>88</v>
      </c>
      <c r="C8" s="535">
        <v>201458</v>
      </c>
    </row>
    <row r="9" spans="2:7" ht="25.5" customHeight="1" thickTop="1" thickBot="1" x14ac:dyDescent="0.25">
      <c r="B9" s="531" t="s">
        <v>89</v>
      </c>
      <c r="C9" s="536">
        <f>C8/C5</f>
        <v>3.7556089549400748E-2</v>
      </c>
    </row>
    <row r="10" spans="2:7" ht="25.5" customHeight="1" thickTop="1" thickBot="1" x14ac:dyDescent="0.25">
      <c r="B10" s="531" t="s">
        <v>109</v>
      </c>
      <c r="C10" s="537">
        <f>C8/C3</f>
        <v>3.1151712479797422E-2</v>
      </c>
    </row>
    <row r="11" spans="2:7" ht="25.5" customHeight="1" thickTop="1" thickBot="1" x14ac:dyDescent="0.25">
      <c r="B11" s="530" t="s">
        <v>90</v>
      </c>
      <c r="C11" s="538">
        <v>134362</v>
      </c>
    </row>
    <row r="12" spans="2:7" ht="25.5" customHeight="1" thickTop="1" thickBot="1" x14ac:dyDescent="0.25">
      <c r="B12" s="530" t="s">
        <v>91</v>
      </c>
      <c r="C12" s="539">
        <f>C11/C6*100</f>
        <v>12.183647894552623</v>
      </c>
    </row>
    <row r="13" spans="2:7" ht="25.5" customHeight="1" thickTop="1" thickBot="1" x14ac:dyDescent="0.25">
      <c r="B13" s="530" t="s">
        <v>110</v>
      </c>
      <c r="C13" s="536">
        <f>C11/C3</f>
        <v>2.0776570760210767E-2</v>
      </c>
    </row>
    <row r="14" spans="2:7" ht="25.5" customHeight="1" thickTop="1" thickBot="1" x14ac:dyDescent="0.25">
      <c r="B14" s="531" t="s">
        <v>92</v>
      </c>
      <c r="C14" s="535">
        <v>4417</v>
      </c>
    </row>
    <row r="15" spans="2:7" ht="25.5" customHeight="1" thickTop="1" thickBot="1" x14ac:dyDescent="0.25">
      <c r="B15" s="531" t="s">
        <v>93</v>
      </c>
      <c r="C15" s="535">
        <v>179325</v>
      </c>
      <c r="G15" s="2"/>
    </row>
    <row r="16" spans="2:7" ht="25.5" customHeight="1" thickTop="1" thickBot="1" x14ac:dyDescent="0.25">
      <c r="B16" s="531" t="s">
        <v>94</v>
      </c>
      <c r="C16" s="535">
        <v>189241</v>
      </c>
    </row>
    <row r="17" spans="2:3" ht="25.5" customHeight="1" thickTop="1" thickBot="1" x14ac:dyDescent="0.25">
      <c r="B17" s="531" t="s">
        <v>95</v>
      </c>
      <c r="C17" s="542">
        <v>5.6399999999999999E-2</v>
      </c>
    </row>
    <row r="18" spans="2:3" ht="25.5" customHeight="1" thickTop="1" thickBot="1" x14ac:dyDescent="0.25">
      <c r="B18" s="531" t="s">
        <v>96</v>
      </c>
      <c r="C18" s="535">
        <v>195980</v>
      </c>
    </row>
    <row r="19" spans="2:3" ht="25.5" customHeight="1" thickTop="1" thickBot="1" x14ac:dyDescent="0.25">
      <c r="B19" s="531" t="s">
        <v>97</v>
      </c>
      <c r="C19" s="537">
        <f>C18/$C$4</f>
        <v>0.58358644511940916</v>
      </c>
    </row>
    <row r="20" spans="2:3" ht="25.5" customHeight="1" thickTop="1" thickBot="1" x14ac:dyDescent="0.25">
      <c r="B20" s="531" t="s">
        <v>98</v>
      </c>
      <c r="C20" s="535">
        <v>30219</v>
      </c>
    </row>
    <row r="21" spans="2:3" ht="25.5" customHeight="1" thickTop="1" thickBot="1" x14ac:dyDescent="0.25">
      <c r="B21" s="531" t="s">
        <v>99</v>
      </c>
      <c r="C21" s="540">
        <f>C20/C4</f>
        <v>8.9985706628551015E-2</v>
      </c>
    </row>
    <row r="22" spans="2:3" ht="25.5" customHeight="1" thickTop="1" thickBot="1" x14ac:dyDescent="0.25">
      <c r="B22" s="531" t="s">
        <v>100</v>
      </c>
      <c r="C22" s="535">
        <v>51755</v>
      </c>
    </row>
    <row r="23" spans="2:3" ht="25.5" customHeight="1" thickTop="1" thickBot="1" x14ac:dyDescent="0.25">
      <c r="B23" s="531" t="s">
        <v>101</v>
      </c>
      <c r="C23" s="540">
        <f>C22/$C$4</f>
        <v>0.15411529986302186</v>
      </c>
    </row>
    <row r="24" spans="2:3" ht="25.5" customHeight="1" thickTop="1" thickBot="1" x14ac:dyDescent="0.25">
      <c r="B24" s="531" t="s">
        <v>102</v>
      </c>
      <c r="C24" s="535">
        <v>50715</v>
      </c>
    </row>
    <row r="25" spans="2:3" ht="25.5" customHeight="1" thickTop="1" thickBot="1" x14ac:dyDescent="0.25">
      <c r="B25" s="531" t="s">
        <v>103</v>
      </c>
      <c r="C25" s="540">
        <f>C24/$C$4</f>
        <v>0.15101840271574057</v>
      </c>
    </row>
    <row r="26" spans="2:3" ht="25.5" customHeight="1" thickTop="1" thickBot="1" x14ac:dyDescent="0.25">
      <c r="B26" s="531" t="s">
        <v>104</v>
      </c>
      <c r="C26" s="535">
        <v>136558</v>
      </c>
    </row>
    <row r="27" spans="2:3" ht="25.5" customHeight="1" thickTop="1" thickBot="1" x14ac:dyDescent="0.25">
      <c r="B27" s="531" t="s">
        <v>105</v>
      </c>
      <c r="C27" s="540">
        <f>C26/C4</f>
        <v>0.40664046215234351</v>
      </c>
    </row>
    <row r="28" spans="2:3" ht="25.5" customHeight="1" thickTop="1" thickBot="1" x14ac:dyDescent="0.25">
      <c r="B28" s="531" t="s">
        <v>106</v>
      </c>
      <c r="C28" s="535">
        <v>54263</v>
      </c>
    </row>
    <row r="29" spans="2:3" ht="25.5" customHeight="1" thickTop="1" thickBot="1" x14ac:dyDescent="0.25">
      <c r="B29" s="531" t="s">
        <v>107</v>
      </c>
      <c r="C29" s="537">
        <f>C28/C4</f>
        <v>0.16158358644511941</v>
      </c>
    </row>
    <row r="30" spans="2:3" ht="25.5" customHeight="1" thickTop="1" thickBot="1" x14ac:dyDescent="0.25">
      <c r="B30" s="531" t="s">
        <v>108</v>
      </c>
      <c r="C30" s="535">
        <v>26099</v>
      </c>
    </row>
    <row r="31" spans="2:3" ht="25.5" customHeight="1" thickTop="1" thickBot="1" x14ac:dyDescent="0.25">
      <c r="B31" s="532" t="s">
        <v>296</v>
      </c>
      <c r="C31" s="541">
        <f>C30/C3</f>
        <v>4.0357223044517115E-3</v>
      </c>
    </row>
    <row r="32" spans="2:3" ht="9.75" customHeight="1" x14ac:dyDescent="0.2"/>
    <row r="33" spans="3:3" ht="14.25" x14ac:dyDescent="0.2">
      <c r="C33" s="3"/>
    </row>
  </sheetData>
  <hyperlinks>
    <hyperlink ref="B1" location="Índice!A1" display="Volver al índice"/>
  </hyperlinks>
  <printOptions horizontalCentered="1" verticalCentered="1"/>
  <pageMargins left="0" right="0" top="0.70866141732283472" bottom="0.74803149606299213" header="0" footer="0.19685039370078741"/>
  <pageSetup paperSize="9" scale="60" firstPageNumber="32" orientation="landscape" useFirstPageNumber="1" r:id="rId1"/>
  <headerFooter>
    <oddHeader>&amp;L&amp;G</oddHeader>
    <oddFooter>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8" tint="0.59999389629810485"/>
  </sheetPr>
  <dimension ref="A1:AG32"/>
  <sheetViews>
    <sheetView view="pageLayout" zoomScaleNormal="100" workbookViewId="0"/>
  </sheetViews>
  <sheetFormatPr baseColWidth="10" defaultRowHeight="12" x14ac:dyDescent="0.2"/>
  <cols>
    <col min="1" max="1" width="2.5703125" style="34" customWidth="1"/>
    <col min="2" max="2" width="19.7109375" style="34" customWidth="1"/>
    <col min="3" max="3" width="9.5703125" style="34" hidden="1" customWidth="1"/>
    <col min="4" max="4" width="6.85546875" style="34" hidden="1" customWidth="1"/>
    <col min="5" max="5" width="8.7109375" style="34" hidden="1" customWidth="1"/>
    <col min="6" max="6" width="6" style="34" hidden="1" customWidth="1"/>
    <col min="7" max="7" width="9.85546875" style="34" hidden="1" customWidth="1"/>
    <col min="8" max="8" width="6.5703125" style="34" hidden="1" customWidth="1"/>
    <col min="9" max="9" width="10.7109375" style="34" hidden="1" customWidth="1"/>
    <col min="10" max="10" width="7" style="34" hidden="1" customWidth="1"/>
    <col min="11" max="11" width="11.28515625" style="34" hidden="1" customWidth="1"/>
    <col min="12" max="12" width="7" style="34" hidden="1" customWidth="1"/>
    <col min="13" max="13" width="9.42578125" style="34" hidden="1" customWidth="1"/>
    <col min="14" max="14" width="7" style="34" hidden="1" customWidth="1"/>
    <col min="15" max="15" width="9.85546875" style="34" hidden="1" customWidth="1"/>
    <col min="16" max="16" width="8.42578125" style="34" hidden="1" customWidth="1"/>
    <col min="17" max="17" width="10.85546875" style="34" hidden="1" customWidth="1"/>
    <col min="18" max="18" width="9.28515625" style="34" hidden="1" customWidth="1"/>
    <col min="19" max="19" width="10.42578125" style="34" hidden="1" customWidth="1"/>
    <col min="20" max="20" width="8.7109375" style="34" hidden="1" customWidth="1"/>
    <col min="21" max="23" width="10.140625" style="34" customWidth="1"/>
    <col min="24" max="24" width="9.5703125" style="34" customWidth="1"/>
    <col min="25" max="25" width="10.140625" style="34" customWidth="1"/>
    <col min="26" max="26" width="11.42578125" style="34"/>
    <col min="27" max="27" width="10.140625" style="34" customWidth="1"/>
    <col min="28" max="28" width="11.28515625" style="34" customWidth="1"/>
    <col min="29" max="29" width="10.140625" style="34" customWidth="1"/>
    <col min="30" max="30" width="11.28515625" style="34" customWidth="1"/>
    <col min="31" max="31" width="10.140625" style="34" customWidth="1"/>
    <col min="32" max="32" width="11.5703125" style="34" customWidth="1"/>
    <col min="33" max="33" width="14.5703125" style="34" customWidth="1"/>
    <col min="34" max="16384" width="11.42578125" style="34"/>
  </cols>
  <sheetData>
    <row r="1" spans="2:33" ht="12.75" x14ac:dyDescent="0.2">
      <c r="B1" s="516"/>
    </row>
    <row r="2" spans="2:33" ht="15" x14ac:dyDescent="0.25"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Q2" s="519"/>
      <c r="R2" s="519"/>
      <c r="S2" s="519"/>
      <c r="T2" s="519"/>
      <c r="U2" s="543" t="s">
        <v>60</v>
      </c>
      <c r="V2" s="543"/>
      <c r="W2" s="543"/>
      <c r="X2" s="543"/>
      <c r="Y2" s="543"/>
      <c r="Z2" s="543"/>
      <c r="AA2" s="543"/>
      <c r="AB2" s="543"/>
      <c r="AC2" s="543"/>
      <c r="AD2" s="543"/>
      <c r="AE2" s="543"/>
      <c r="AF2" s="543"/>
    </row>
    <row r="3" spans="2:33" ht="12.75" x14ac:dyDescent="0.2">
      <c r="AF3" s="66" t="s">
        <v>309</v>
      </c>
    </row>
    <row r="4" spans="2:33" ht="15" customHeight="1" x14ac:dyDescent="0.25">
      <c r="C4" s="517"/>
      <c r="D4" s="517"/>
      <c r="E4" s="517"/>
      <c r="F4" s="517"/>
      <c r="G4" s="517"/>
      <c r="H4" s="517"/>
      <c r="I4" s="517"/>
      <c r="J4" s="517"/>
      <c r="K4" s="517"/>
      <c r="L4" s="517"/>
      <c r="M4" s="517"/>
      <c r="N4" s="517"/>
      <c r="O4" s="517"/>
      <c r="P4" s="517"/>
      <c r="Q4" s="517"/>
      <c r="R4" s="517"/>
      <c r="S4" s="517"/>
      <c r="T4" s="517"/>
      <c r="U4" s="544" t="s">
        <v>329</v>
      </c>
      <c r="V4" s="544"/>
      <c r="W4" s="544"/>
      <c r="X4" s="544"/>
      <c r="Y4" s="544"/>
      <c r="Z4" s="544"/>
      <c r="AA4" s="544"/>
      <c r="AB4" s="544"/>
      <c r="AC4" s="544"/>
      <c r="AD4" s="544"/>
      <c r="AE4" s="544"/>
      <c r="AF4" s="544"/>
    </row>
    <row r="5" spans="2:33" ht="14.25" customHeight="1" x14ac:dyDescent="0.2">
      <c r="C5" s="518"/>
      <c r="D5" s="518"/>
      <c r="E5" s="518"/>
      <c r="F5" s="518"/>
      <c r="G5" s="518"/>
      <c r="H5" s="518"/>
      <c r="I5" s="518"/>
      <c r="J5" s="518"/>
      <c r="K5" s="518"/>
      <c r="L5" s="518"/>
      <c r="M5" s="518"/>
      <c r="N5" s="518"/>
      <c r="O5" s="518"/>
      <c r="P5" s="518"/>
      <c r="Q5" s="518"/>
      <c r="R5" s="518"/>
      <c r="S5" s="518"/>
      <c r="T5" s="518"/>
      <c r="U5" s="545" t="s">
        <v>0</v>
      </c>
      <c r="V5" s="545"/>
      <c r="W5" s="545"/>
      <c r="X5" s="545"/>
      <c r="Y5" s="545"/>
      <c r="Z5" s="545"/>
      <c r="AA5" s="545"/>
      <c r="AB5" s="545"/>
      <c r="AC5" s="545"/>
      <c r="AD5" s="545"/>
      <c r="AE5" s="545"/>
      <c r="AF5" s="545"/>
    </row>
    <row r="6" spans="2:33" ht="12.75" x14ac:dyDescent="0.2">
      <c r="C6" s="36"/>
      <c r="D6" s="37"/>
      <c r="E6" s="37"/>
      <c r="F6" s="37"/>
      <c r="G6" s="37"/>
      <c r="H6" s="37"/>
      <c r="I6" s="37"/>
      <c r="J6" s="37"/>
    </row>
    <row r="7" spans="2:33" ht="12.75" thickBot="1" x14ac:dyDescent="0.25"/>
    <row r="8" spans="2:33" ht="14.25" thickTop="1" thickBot="1" x14ac:dyDescent="0.25">
      <c r="B8" s="16"/>
      <c r="C8" s="17">
        <v>2002</v>
      </c>
      <c r="D8" s="18" t="s">
        <v>1</v>
      </c>
      <c r="E8" s="17">
        <v>2003</v>
      </c>
      <c r="F8" s="18" t="s">
        <v>1</v>
      </c>
      <c r="G8" s="17">
        <v>2004</v>
      </c>
      <c r="H8" s="18" t="s">
        <v>1</v>
      </c>
      <c r="I8" s="17">
        <v>2005</v>
      </c>
      <c r="J8" s="18" t="s">
        <v>1</v>
      </c>
      <c r="K8" s="19">
        <v>2006</v>
      </c>
      <c r="L8" s="18" t="s">
        <v>1</v>
      </c>
      <c r="M8" s="19">
        <v>2007</v>
      </c>
      <c r="N8" s="18" t="s">
        <v>1</v>
      </c>
      <c r="O8" s="19">
        <v>2008</v>
      </c>
      <c r="P8" s="18" t="s">
        <v>1</v>
      </c>
      <c r="Q8" s="19">
        <v>2009</v>
      </c>
      <c r="R8" s="18" t="s">
        <v>1</v>
      </c>
      <c r="S8" s="20">
        <v>2010</v>
      </c>
      <c r="T8" s="21" t="s">
        <v>1</v>
      </c>
      <c r="U8" s="143">
        <v>2011</v>
      </c>
      <c r="V8" s="144" t="s">
        <v>1</v>
      </c>
      <c r="W8" s="145">
        <v>2012</v>
      </c>
      <c r="X8" s="144" t="s">
        <v>1</v>
      </c>
      <c r="Y8" s="145">
        <v>2013</v>
      </c>
      <c r="Z8" s="144" t="s">
        <v>1</v>
      </c>
      <c r="AA8" s="145">
        <v>2014</v>
      </c>
      <c r="AB8" s="144" t="s">
        <v>1</v>
      </c>
      <c r="AC8" s="146">
        <v>2015</v>
      </c>
      <c r="AD8" s="147" t="s">
        <v>1</v>
      </c>
      <c r="AE8" s="148">
        <v>2016</v>
      </c>
      <c r="AF8" s="149" t="s">
        <v>1</v>
      </c>
    </row>
    <row r="9" spans="2:33" s="38" customFormat="1" ht="12.75" x14ac:dyDescent="0.2">
      <c r="B9" s="150" t="s">
        <v>2</v>
      </c>
      <c r="C9" s="151">
        <v>115357</v>
      </c>
      <c r="D9" s="152">
        <v>63.338073563243633</v>
      </c>
      <c r="E9" s="151">
        <v>121780</v>
      </c>
      <c r="F9" s="152">
        <v>63.036715340935558</v>
      </c>
      <c r="G9" s="151">
        <v>128562</v>
      </c>
      <c r="H9" s="152">
        <v>62.725409836065573</v>
      </c>
      <c r="I9" s="151">
        <v>130356</v>
      </c>
      <c r="J9" s="152">
        <v>62.317919102778006</v>
      </c>
      <c r="K9" s="151">
        <v>141329</v>
      </c>
      <c r="L9" s="152">
        <v>62.389472336630952</v>
      </c>
      <c r="M9" s="151">
        <v>147205</v>
      </c>
      <c r="N9" s="152">
        <v>62.177402323125662</v>
      </c>
      <c r="O9" s="153">
        <v>147526</v>
      </c>
      <c r="P9" s="154">
        <v>61.523255862445737</v>
      </c>
      <c r="Q9" s="153">
        <v>155724</v>
      </c>
      <c r="R9" s="155">
        <v>61.492898013339179</v>
      </c>
      <c r="S9" s="153">
        <v>165883</v>
      </c>
      <c r="T9" s="156">
        <v>61.486882195517929</v>
      </c>
      <c r="U9" s="157">
        <f>U10+U11+U12+U13+U14</f>
        <v>163527</v>
      </c>
      <c r="V9" s="158">
        <f>U9*100/U23</f>
        <v>59.201937592996863</v>
      </c>
      <c r="W9" s="159">
        <f>W10+W11+W12+W13+W14</f>
        <v>175625</v>
      </c>
      <c r="X9" s="158">
        <f>W9*100/W23</f>
        <v>59.323350684181904</v>
      </c>
      <c r="Y9" s="159">
        <f>Y10+Y11+Y12+Y13+Y14</f>
        <v>181001</v>
      </c>
      <c r="Z9" s="158">
        <f>Y9*100/Y23</f>
        <v>59.116844941618353</v>
      </c>
      <c r="AA9" s="159">
        <f>AA10+AA11+AA12+AA13+AA14</f>
        <v>180311</v>
      </c>
      <c r="AB9" s="160">
        <v>60.270235156554499</v>
      </c>
      <c r="AC9" s="161">
        <f>AC10+AC11+AC12+AC13+AC14</f>
        <v>188782</v>
      </c>
      <c r="AD9" s="162">
        <f>AC9*100/AC23</f>
        <v>58.568472389840132</v>
      </c>
      <c r="AE9" s="163">
        <f>AE10+AE11+AE12+AE13+AE14</f>
        <v>195980</v>
      </c>
      <c r="AF9" s="164">
        <f>AE9*100/AE23</f>
        <v>58.358644511940923</v>
      </c>
      <c r="AG9" s="34"/>
    </row>
    <row r="10" spans="2:33" ht="12.75" x14ac:dyDescent="0.2">
      <c r="B10" s="22" t="s">
        <v>3</v>
      </c>
      <c r="C10" s="23">
        <v>43453</v>
      </c>
      <c r="D10" s="24">
        <v>23.858364126525704</v>
      </c>
      <c r="E10" s="22">
        <v>46198</v>
      </c>
      <c r="F10" s="24">
        <v>23.913369808840049</v>
      </c>
      <c r="G10" s="22">
        <v>48750</v>
      </c>
      <c r="H10" s="24">
        <v>23.785128805620609</v>
      </c>
      <c r="I10" s="22">
        <v>50013</v>
      </c>
      <c r="J10" s="24">
        <v>23.909187824781647</v>
      </c>
      <c r="K10" s="22">
        <v>54408</v>
      </c>
      <c r="L10" s="24">
        <v>24.018328940920949</v>
      </c>
      <c r="M10" s="22">
        <v>57123</v>
      </c>
      <c r="N10" s="24">
        <v>24.127983104540654</v>
      </c>
      <c r="O10" s="22">
        <v>57915</v>
      </c>
      <c r="P10" s="24">
        <v>24.152484058901784</v>
      </c>
      <c r="Q10" s="22">
        <v>61401</v>
      </c>
      <c r="R10" s="25">
        <v>24.246265385663346</v>
      </c>
      <c r="S10" s="22">
        <v>65600</v>
      </c>
      <c r="T10" s="26">
        <v>24.315568635881775</v>
      </c>
      <c r="U10" s="27">
        <v>67616</v>
      </c>
      <c r="V10" s="28">
        <f>U10*100/U23</f>
        <v>24.479127069462997</v>
      </c>
      <c r="W10" s="29">
        <v>71960</v>
      </c>
      <c r="X10" s="28">
        <f>W10*100/W23</f>
        <v>24.306951261117323</v>
      </c>
      <c r="Y10" s="30">
        <v>74467</v>
      </c>
      <c r="Z10" s="28">
        <f>Y10*100/Y23</f>
        <v>24.321711439536212</v>
      </c>
      <c r="AA10" s="29">
        <v>74951</v>
      </c>
      <c r="AB10" s="31">
        <v>24.344225022736129</v>
      </c>
      <c r="AC10" s="29">
        <v>78509</v>
      </c>
      <c r="AD10" s="140">
        <f>AC10*100/AC23</f>
        <v>24.356941863387181</v>
      </c>
      <c r="AE10" s="138">
        <v>81761</v>
      </c>
      <c r="AF10" s="32">
        <f>AE10*100/AE23</f>
        <v>24.346673813352393</v>
      </c>
      <c r="AG10" s="36"/>
    </row>
    <row r="11" spans="2:33" ht="12.75" x14ac:dyDescent="0.2">
      <c r="B11" s="22" t="s">
        <v>4</v>
      </c>
      <c r="C11" s="22">
        <v>38747</v>
      </c>
      <c r="D11" s="24">
        <v>21.27448127426165</v>
      </c>
      <c r="E11" s="22">
        <v>40409</v>
      </c>
      <c r="F11" s="24">
        <v>20.916822386367752</v>
      </c>
      <c r="G11" s="22">
        <v>42128</v>
      </c>
      <c r="H11" s="24">
        <v>20.554254488680719</v>
      </c>
      <c r="I11" s="22">
        <v>42280</v>
      </c>
      <c r="J11" s="24">
        <v>20.212354012592087</v>
      </c>
      <c r="K11" s="22">
        <v>45894</v>
      </c>
      <c r="L11" s="24">
        <v>20.259836575772425</v>
      </c>
      <c r="M11" s="22">
        <v>47285</v>
      </c>
      <c r="N11" s="24">
        <v>19.972544878563887</v>
      </c>
      <c r="O11" s="22">
        <v>46659</v>
      </c>
      <c r="P11" s="24">
        <v>19.458357138984692</v>
      </c>
      <c r="Q11" s="22">
        <v>48961</v>
      </c>
      <c r="R11" s="25">
        <v>19.33390986380455</v>
      </c>
      <c r="S11" s="22">
        <v>52117</v>
      </c>
      <c r="T11" s="26">
        <v>19.317903820064792</v>
      </c>
      <c r="U11" s="27">
        <v>52370</v>
      </c>
      <c r="V11" s="28">
        <f>U11*100/U23</f>
        <v>18.959593655758656</v>
      </c>
      <c r="W11" s="29">
        <v>56416</v>
      </c>
      <c r="X11" s="28">
        <f>W11*100/W23</f>
        <v>19.056433606825944</v>
      </c>
      <c r="Y11" s="29">
        <v>57698</v>
      </c>
      <c r="Z11" s="28">
        <f>Y11*100/Y23</f>
        <v>18.84477831305626</v>
      </c>
      <c r="AA11" s="29">
        <v>56940</v>
      </c>
      <c r="AB11" s="31">
        <v>18.494218526698713</v>
      </c>
      <c r="AC11" s="29">
        <v>59350</v>
      </c>
      <c r="AD11" s="140">
        <f>AC11*100/AC23</f>
        <v>18.41297812469945</v>
      </c>
      <c r="AE11" s="138">
        <v>61330</v>
      </c>
      <c r="AF11" s="32">
        <f>AE11*100/AE23</f>
        <v>18.262759811803942</v>
      </c>
      <c r="AG11" s="36"/>
    </row>
    <row r="12" spans="2:33" ht="12.75" x14ac:dyDescent="0.2">
      <c r="B12" s="22" t="s">
        <v>5</v>
      </c>
      <c r="C12" s="22">
        <v>24526</v>
      </c>
      <c r="D12" s="24">
        <v>13.46627939537361</v>
      </c>
      <c r="E12" s="22">
        <v>25910</v>
      </c>
      <c r="F12" s="24">
        <v>13.41173669308294</v>
      </c>
      <c r="G12" s="22">
        <v>27047</v>
      </c>
      <c r="H12" s="24">
        <v>13.196233411397346</v>
      </c>
      <c r="I12" s="22">
        <v>27090</v>
      </c>
      <c r="J12" s="24">
        <v>12.950630799458837</v>
      </c>
      <c r="K12" s="22">
        <v>28825</v>
      </c>
      <c r="L12" s="24">
        <v>12.724752457764417</v>
      </c>
      <c r="M12" s="22">
        <v>29956</v>
      </c>
      <c r="N12" s="24">
        <v>12.653009503695882</v>
      </c>
      <c r="O12" s="22">
        <v>30157</v>
      </c>
      <c r="P12" s="24">
        <v>12.576473482937082</v>
      </c>
      <c r="Q12" s="22">
        <v>31703</v>
      </c>
      <c r="R12" s="25">
        <v>12.519003786936452</v>
      </c>
      <c r="S12" s="22">
        <v>33503</v>
      </c>
      <c r="T12" s="26">
        <v>12.418361219633338</v>
      </c>
      <c r="U12" s="27">
        <v>33747</v>
      </c>
      <c r="V12" s="28">
        <f>U12*100/U23</f>
        <v>12.217479608571459</v>
      </c>
      <c r="W12" s="29">
        <v>35616</v>
      </c>
      <c r="X12" s="28">
        <f>W12*100/W23</f>
        <v>12.030522180599702</v>
      </c>
      <c r="Y12" s="29">
        <v>36172</v>
      </c>
      <c r="Z12" s="28">
        <f>Y12*100/Y23</f>
        <v>11.814158569445578</v>
      </c>
      <c r="AA12" s="29">
        <v>35583</v>
      </c>
      <c r="AB12" s="31">
        <v>11.557424970767832</v>
      </c>
      <c r="AC12" s="29">
        <v>36933</v>
      </c>
      <c r="AD12" s="140">
        <f>AC12*100/AC23</f>
        <v>11.458239613808338</v>
      </c>
      <c r="AE12" s="138">
        <v>37751</v>
      </c>
      <c r="AF12" s="32">
        <f>AE12*100/AE23</f>
        <v>11.241438866059198</v>
      </c>
      <c r="AG12" s="36"/>
    </row>
    <row r="13" spans="2:33" ht="12.75" x14ac:dyDescent="0.2">
      <c r="B13" s="22" t="s">
        <v>6</v>
      </c>
      <c r="C13" s="22">
        <v>1128</v>
      </c>
      <c r="D13" s="24">
        <v>0.61934123615678993</v>
      </c>
      <c r="E13" s="22">
        <v>1240</v>
      </c>
      <c r="F13" s="24">
        <v>0.6418584909078674</v>
      </c>
      <c r="G13" s="22">
        <v>1381</v>
      </c>
      <c r="H13" s="24">
        <v>0.6737900078064013</v>
      </c>
      <c r="I13" s="22">
        <v>1409</v>
      </c>
      <c r="J13" s="24">
        <v>0.67358578059939089</v>
      </c>
      <c r="K13" s="22">
        <v>1536</v>
      </c>
      <c r="L13" s="24">
        <v>0.67806486643976216</v>
      </c>
      <c r="M13" s="22">
        <v>1638</v>
      </c>
      <c r="N13" s="24">
        <v>0.69186906019007388</v>
      </c>
      <c r="O13" s="22">
        <v>1645</v>
      </c>
      <c r="P13" s="24">
        <v>0.68601979240081901</v>
      </c>
      <c r="Q13" s="22">
        <v>1724</v>
      </c>
      <c r="R13" s="25">
        <v>0.68077981669490084</v>
      </c>
      <c r="S13" s="22">
        <v>1876</v>
      </c>
      <c r="T13" s="26">
        <v>0.69536595672125312</v>
      </c>
      <c r="U13" s="27">
        <v>1903</v>
      </c>
      <c r="V13" s="28">
        <f>U13*100/U23</f>
        <v>0.68894608987795913</v>
      </c>
      <c r="W13" s="29">
        <v>2089</v>
      </c>
      <c r="X13" s="28">
        <f>W13*100/W23</f>
        <v>0.70563120045127969</v>
      </c>
      <c r="Y13" s="29">
        <v>2160</v>
      </c>
      <c r="Z13" s="28">
        <f>Y13*100/Y23</f>
        <v>0.70547889279007103</v>
      </c>
      <c r="AA13" s="29">
        <v>2150</v>
      </c>
      <c r="AB13" s="31">
        <v>0.6983240223463687</v>
      </c>
      <c r="AC13" s="29">
        <v>2157</v>
      </c>
      <c r="AD13" s="140">
        <f>AC13*100/AC23</f>
        <v>0.66919618896338195</v>
      </c>
      <c r="AE13" s="138">
        <v>2155</v>
      </c>
      <c r="AF13" s="32">
        <f>AE13*100/AE23</f>
        <v>0.64171282234530402</v>
      </c>
    </row>
    <row r="14" spans="2:33" ht="12.75" x14ac:dyDescent="0.2">
      <c r="B14" s="22" t="s">
        <v>7</v>
      </c>
      <c r="C14" s="22">
        <v>4217</v>
      </c>
      <c r="D14" s="24">
        <v>2.3153918376535314</v>
      </c>
      <c r="E14" s="22">
        <v>4669</v>
      </c>
      <c r="F14" s="24">
        <v>2.4168042693942202</v>
      </c>
      <c r="G14" s="22">
        <v>5252</v>
      </c>
      <c r="H14" s="24">
        <v>2.5624512099921937</v>
      </c>
      <c r="I14" s="22">
        <v>5362</v>
      </c>
      <c r="J14" s="24">
        <v>2.5633548300737647</v>
      </c>
      <c r="K14" s="22">
        <v>6282</v>
      </c>
      <c r="L14" s="24">
        <v>2.7731793561032458</v>
      </c>
      <c r="M14" s="22">
        <v>6680</v>
      </c>
      <c r="N14" s="24">
        <v>2.8215417106652585</v>
      </c>
      <c r="O14" s="22">
        <v>6605</v>
      </c>
      <c r="P14" s="24">
        <v>2.7545050023145348</v>
      </c>
      <c r="Q14" s="22">
        <v>7265</v>
      </c>
      <c r="R14" s="25">
        <v>2.8688314201209133</v>
      </c>
      <c r="S14" s="22">
        <v>7983</v>
      </c>
      <c r="T14" s="26">
        <v>2.9590119576256737</v>
      </c>
      <c r="U14" s="27">
        <v>7891</v>
      </c>
      <c r="V14" s="28">
        <f>U14*100/U23</f>
        <v>2.8567911693257888</v>
      </c>
      <c r="W14" s="29">
        <v>9544</v>
      </c>
      <c r="X14" s="28">
        <f>W14*100/W23</f>
        <v>3.2238124351876558</v>
      </c>
      <c r="Y14" s="29">
        <v>10504</v>
      </c>
      <c r="Z14" s="28">
        <f>Y14*100/Y23</f>
        <v>3.4307177267902342</v>
      </c>
      <c r="AA14" s="29">
        <v>10687</v>
      </c>
      <c r="AB14" s="31">
        <v>3.4711575938677406</v>
      </c>
      <c r="AC14" s="29">
        <v>11833</v>
      </c>
      <c r="AD14" s="140">
        <f>AC14*100/AC23</f>
        <v>3.6711165989817793</v>
      </c>
      <c r="AE14" s="138">
        <v>12983</v>
      </c>
      <c r="AF14" s="32">
        <f>AE14*100/AE23</f>
        <v>3.8660591983800847</v>
      </c>
    </row>
    <row r="15" spans="2:33" s="38" customFormat="1" ht="12.75" x14ac:dyDescent="0.2">
      <c r="B15" s="151" t="s">
        <v>9</v>
      </c>
      <c r="C15" s="151">
        <v>36590</v>
      </c>
      <c r="D15" s="152">
        <v>20.09015587852566</v>
      </c>
      <c r="E15" s="151">
        <v>39428</v>
      </c>
      <c r="F15" s="152">
        <v>20.40902949960919</v>
      </c>
      <c r="G15" s="151">
        <v>42356</v>
      </c>
      <c r="H15" s="152">
        <v>20.665495706479316</v>
      </c>
      <c r="I15" s="151">
        <v>43704</v>
      </c>
      <c r="J15" s="152">
        <v>20.893110685107015</v>
      </c>
      <c r="K15" s="151">
        <v>47420</v>
      </c>
      <c r="L15" s="152">
        <v>20.933486957404636</v>
      </c>
      <c r="M15" s="151">
        <v>50187</v>
      </c>
      <c r="N15" s="152">
        <v>21.198310454065471</v>
      </c>
      <c r="O15" s="151">
        <v>52452</v>
      </c>
      <c r="P15" s="152">
        <v>21.874231094837544</v>
      </c>
      <c r="Q15" s="151">
        <v>55620</v>
      </c>
      <c r="R15" s="155">
        <v>21.963441649982823</v>
      </c>
      <c r="S15" s="151">
        <v>59721</v>
      </c>
      <c r="T15" s="156">
        <v>22.136434062553285</v>
      </c>
      <c r="U15" s="157">
        <v>62730</v>
      </c>
      <c r="V15" s="158">
        <f>U15*100/U23</f>
        <v>22.71024078720146</v>
      </c>
      <c r="W15" s="159">
        <v>67835</v>
      </c>
      <c r="X15" s="158">
        <f>W15*100/W23</f>
        <v>22.913591422983512</v>
      </c>
      <c r="Y15" s="159">
        <v>71501</v>
      </c>
      <c r="Z15" s="158">
        <f>Y15*100/Y23</f>
        <v>23.352984404343921</v>
      </c>
      <c r="AA15" s="159">
        <v>74009</v>
      </c>
      <c r="AB15" s="160">
        <v>24.038261660387164</v>
      </c>
      <c r="AC15" s="159">
        <f>AC16+AC17</f>
        <v>78323</v>
      </c>
      <c r="AD15" s="162">
        <f>AC15*100/AC23</f>
        <v>24.299236489651815</v>
      </c>
      <c r="AE15" s="169">
        <f>AE16+AE17</f>
        <v>81974</v>
      </c>
      <c r="AF15" s="164">
        <f>AE15*100/AE23</f>
        <v>24.410100649157286</v>
      </c>
      <c r="AG15" s="34"/>
    </row>
    <row r="16" spans="2:33" ht="12.75" x14ac:dyDescent="0.2">
      <c r="B16" s="22" t="s">
        <v>10</v>
      </c>
      <c r="C16" s="22">
        <v>20649</v>
      </c>
      <c r="D16" s="24">
        <v>11.337568426774428</v>
      </c>
      <c r="E16" s="22">
        <v>21356</v>
      </c>
      <c r="F16" s="24">
        <v>11.054459622442272</v>
      </c>
      <c r="G16" s="22">
        <v>22155</v>
      </c>
      <c r="H16" s="24">
        <v>10.809426229508198</v>
      </c>
      <c r="I16" s="22">
        <v>22157</v>
      </c>
      <c r="J16" s="24">
        <v>10.592363478169414</v>
      </c>
      <c r="K16" s="22">
        <v>23069</v>
      </c>
      <c r="L16" s="24">
        <v>10.183775002538329</v>
      </c>
      <c r="M16" s="22">
        <v>23955</v>
      </c>
      <c r="N16" s="24">
        <v>10.118268215417107</v>
      </c>
      <c r="O16" s="22">
        <v>24835</v>
      </c>
      <c r="P16" s="24">
        <v>10.35702221536434</v>
      </c>
      <c r="Q16" s="22">
        <v>26194</v>
      </c>
      <c r="R16" s="25">
        <v>10.34358846781104</v>
      </c>
      <c r="S16" s="22">
        <v>27588</v>
      </c>
      <c r="T16" s="26">
        <v>10.225882736687597</v>
      </c>
      <c r="U16" s="27">
        <v>28801</v>
      </c>
      <c r="V16" s="28">
        <f>U16*100/U23</f>
        <v>10.426871431726275</v>
      </c>
      <c r="W16" s="29">
        <v>30495</v>
      </c>
      <c r="X16" s="28">
        <f>W16*100/W23</f>
        <v>10.300729276094675</v>
      </c>
      <c r="Y16" s="29">
        <v>31889</v>
      </c>
      <c r="Z16" s="28">
        <f>Y16*100/Y23</f>
        <v>10.415285376010452</v>
      </c>
      <c r="AA16" s="29">
        <v>32777</v>
      </c>
      <c r="AB16" s="31">
        <v>10.646030921138106</v>
      </c>
      <c r="AC16" s="29">
        <v>34397</v>
      </c>
      <c r="AD16" s="140">
        <f>AC16*100/AC23</f>
        <v>10.671460969760522</v>
      </c>
      <c r="AE16" s="138">
        <v>30219</v>
      </c>
      <c r="AF16" s="32">
        <f>AE16*100/AE23</f>
        <v>8.9985706628551014</v>
      </c>
    </row>
    <row r="17" spans="1:33" ht="12.75" x14ac:dyDescent="0.2">
      <c r="B17" s="22" t="s">
        <v>11</v>
      </c>
      <c r="C17" s="22">
        <v>15941</v>
      </c>
      <c r="D17" s="24">
        <v>8.7525874517512321</v>
      </c>
      <c r="E17" s="22">
        <v>18072</v>
      </c>
      <c r="F17" s="24">
        <v>9.3545698771669201</v>
      </c>
      <c r="G17" s="22">
        <v>20201</v>
      </c>
      <c r="H17" s="24">
        <v>9.8560694769711166</v>
      </c>
      <c r="I17" s="22">
        <v>21547</v>
      </c>
      <c r="J17" s="24">
        <v>10.300747206937599</v>
      </c>
      <c r="K17" s="22">
        <v>24351</v>
      </c>
      <c r="L17" s="24">
        <v>10.749711954866306</v>
      </c>
      <c r="M17" s="22">
        <v>26232</v>
      </c>
      <c r="N17" s="24">
        <v>11.080042238648364</v>
      </c>
      <c r="O17" s="22">
        <v>27617</v>
      </c>
      <c r="P17" s="24">
        <v>11.517208879473204</v>
      </c>
      <c r="Q17" s="22">
        <v>29426</v>
      </c>
      <c r="R17" s="25">
        <v>11.619853182171783</v>
      </c>
      <c r="S17" s="22">
        <v>32133</v>
      </c>
      <c r="T17" s="26">
        <v>11.910551325865686</v>
      </c>
      <c r="U17" s="27">
        <v>33929</v>
      </c>
      <c r="V17" s="28">
        <f>U17*100/U23</f>
        <v>12.283369355475184</v>
      </c>
      <c r="W17" s="29">
        <v>37340</v>
      </c>
      <c r="X17" s="28">
        <f>W17*100/W23</f>
        <v>12.612862146888839</v>
      </c>
      <c r="Y17" s="29">
        <v>39612</v>
      </c>
      <c r="Z17" s="28">
        <f>Y17*100/Y23</f>
        <v>12.937699028333469</v>
      </c>
      <c r="AA17" s="29">
        <v>41232</v>
      </c>
      <c r="AB17" s="31">
        <v>13.392230739249058</v>
      </c>
      <c r="AC17" s="29">
        <v>43926</v>
      </c>
      <c r="AD17" s="140">
        <f>AC17*100/AC23</f>
        <v>13.627775519891291</v>
      </c>
      <c r="AE17" s="138">
        <v>51755</v>
      </c>
      <c r="AF17" s="32">
        <f>AE17*100/AE23</f>
        <v>15.411529986302186</v>
      </c>
    </row>
    <row r="18" spans="1:33" s="38" customFormat="1" ht="12.75" x14ac:dyDescent="0.2">
      <c r="B18" s="151" t="s">
        <v>12</v>
      </c>
      <c r="C18" s="151">
        <v>30182</v>
      </c>
      <c r="D18" s="152">
        <v>16.571770558230707</v>
      </c>
      <c r="E18" s="151">
        <v>31981</v>
      </c>
      <c r="F18" s="152">
        <v>16.554255159455249</v>
      </c>
      <c r="G18" s="151">
        <v>34042</v>
      </c>
      <c r="H18" s="152">
        <v>16.609094457455111</v>
      </c>
      <c r="I18" s="151">
        <v>35119</v>
      </c>
      <c r="J18" s="152">
        <v>16.788970212114982</v>
      </c>
      <c r="K18" s="151">
        <v>37778</v>
      </c>
      <c r="L18" s="152">
        <v>16.677040705964412</v>
      </c>
      <c r="M18" s="151">
        <v>39358</v>
      </c>
      <c r="N18" s="152">
        <v>16.624287222808871</v>
      </c>
      <c r="O18" s="151">
        <v>39811</v>
      </c>
      <c r="P18" s="152">
        <v>16.602513042716723</v>
      </c>
      <c r="Q18" s="151">
        <v>41895</v>
      </c>
      <c r="R18" s="155">
        <v>16.543660336677998</v>
      </c>
      <c r="S18" s="151">
        <v>44182</v>
      </c>
      <c r="T18" s="156">
        <v>16.376683741928787</v>
      </c>
      <c r="U18" s="157">
        <v>45114</v>
      </c>
      <c r="V18" s="158">
        <f>U18*100/U23</f>
        <v>16.332692537443116</v>
      </c>
      <c r="W18" s="159">
        <v>47447</v>
      </c>
      <c r="X18" s="158">
        <f>W18*100/W23</f>
        <v>16.026847088469061</v>
      </c>
      <c r="Y18" s="159">
        <v>48437</v>
      </c>
      <c r="Z18" s="158">
        <f>Y18*100/Y23</f>
        <v>15.820037560218829</v>
      </c>
      <c r="AA18" s="159">
        <v>48311</v>
      </c>
      <c r="AB18" s="160">
        <v>15.691503183058334</v>
      </c>
      <c r="AC18" s="161">
        <f>AC19+AC20</f>
        <v>49804</v>
      </c>
      <c r="AD18" s="162">
        <f>AC18*100/AC23</f>
        <v>15.451389427506848</v>
      </c>
      <c r="AE18" s="163">
        <f>AE19+AE20</f>
        <v>50715</v>
      </c>
      <c r="AF18" s="164">
        <f>AE18*100/AE23</f>
        <v>15.101840271574057</v>
      </c>
      <c r="AG18" s="34"/>
    </row>
    <row r="19" spans="1:33" ht="12.75" x14ac:dyDescent="0.2">
      <c r="B19" s="22" t="s">
        <v>13</v>
      </c>
      <c r="C19" s="22">
        <v>10922</v>
      </c>
      <c r="D19" s="24">
        <v>5.9968483876812595</v>
      </c>
      <c r="E19" s="22">
        <v>11778</v>
      </c>
      <c r="F19" s="24">
        <v>6.0966204079942434</v>
      </c>
      <c r="G19" s="22">
        <v>12704</v>
      </c>
      <c r="H19" s="24">
        <v>6.1982825917252145</v>
      </c>
      <c r="I19" s="22">
        <v>13399</v>
      </c>
      <c r="J19" s="24">
        <v>6.4055187184181976</v>
      </c>
      <c r="K19" s="22">
        <v>14668</v>
      </c>
      <c r="L19" s="24">
        <v>6.4751663157151249</v>
      </c>
      <c r="M19" s="22">
        <v>15652</v>
      </c>
      <c r="N19" s="24">
        <v>6.6111932418162622</v>
      </c>
      <c r="O19" s="22">
        <v>16208</v>
      </c>
      <c r="P19" s="24">
        <v>6.7592758633632064</v>
      </c>
      <c r="Q19" s="22">
        <v>17382</v>
      </c>
      <c r="R19" s="25">
        <v>6.8638716785329272</v>
      </c>
      <c r="S19" s="22">
        <v>18512</v>
      </c>
      <c r="T19" s="26">
        <v>6.8617348565159055</v>
      </c>
      <c r="U19" s="27">
        <v>19290</v>
      </c>
      <c r="V19" s="28">
        <f>U19*100/U23</f>
        <v>6.9835891086420556</v>
      </c>
      <c r="W19" s="29">
        <v>20501</v>
      </c>
      <c r="X19" s="28">
        <f>W19*100/W23</f>
        <v>6.9249139494742389</v>
      </c>
      <c r="Y19" s="29">
        <v>21252</v>
      </c>
      <c r="Z19" s="28">
        <f>Y19*100/Y23</f>
        <v>6.9411284396178656</v>
      </c>
      <c r="AA19" s="29">
        <v>21468</v>
      </c>
      <c r="AB19" s="31">
        <v>6.9728465635962067</v>
      </c>
      <c r="AC19" s="33">
        <v>22288</v>
      </c>
      <c r="AD19" s="140">
        <f>AC19*100/AC23</f>
        <v>6.9147170420101327</v>
      </c>
      <c r="AE19" s="139">
        <v>22922</v>
      </c>
      <c r="AF19" s="32">
        <f>AE19*100/AE23</f>
        <v>6.825680424036686</v>
      </c>
    </row>
    <row r="20" spans="1:33" ht="12.75" x14ac:dyDescent="0.2">
      <c r="B20" s="22" t="s">
        <v>14</v>
      </c>
      <c r="C20" s="22">
        <v>19260</v>
      </c>
      <c r="D20" s="24">
        <v>10.574922170549446</v>
      </c>
      <c r="E20" s="22">
        <v>20203</v>
      </c>
      <c r="F20" s="24">
        <v>10.457634751461004</v>
      </c>
      <c r="G20" s="22">
        <v>21338</v>
      </c>
      <c r="H20" s="24">
        <v>10.410811865729897</v>
      </c>
      <c r="I20" s="22">
        <v>21720</v>
      </c>
      <c r="J20" s="24">
        <v>10.383451493696786</v>
      </c>
      <c r="K20" s="22">
        <v>23110</v>
      </c>
      <c r="L20" s="24">
        <v>10.201874390249285</v>
      </c>
      <c r="M20" s="22">
        <v>23706</v>
      </c>
      <c r="N20" s="24">
        <v>10.013093980992608</v>
      </c>
      <c r="O20" s="22">
        <v>23603</v>
      </c>
      <c r="P20" s="24">
        <v>9.8432371793535154</v>
      </c>
      <c r="Q20" s="22">
        <v>24513</v>
      </c>
      <c r="R20" s="25">
        <v>9.6797886581450729</v>
      </c>
      <c r="S20" s="22">
        <v>25670</v>
      </c>
      <c r="T20" s="26">
        <v>9.514948885412883</v>
      </c>
      <c r="U20" s="27">
        <v>25824</v>
      </c>
      <c r="V20" s="28">
        <f>U20*100/U23</f>
        <v>9.3491034288010599</v>
      </c>
      <c r="W20" s="29">
        <v>26946</v>
      </c>
      <c r="X20" s="28">
        <f>W20*100/W23</f>
        <v>9.1019331389948217</v>
      </c>
      <c r="Y20" s="29">
        <v>27185</v>
      </c>
      <c r="Z20" s="28">
        <f>Y20*100/Y23</f>
        <v>8.878909120600964</v>
      </c>
      <c r="AA20" s="29">
        <v>26843</v>
      </c>
      <c r="AB20" s="31">
        <v>8.7186566194621289</v>
      </c>
      <c r="AC20" s="33">
        <v>27516</v>
      </c>
      <c r="AD20" s="140">
        <f>AC20*100/AC23</f>
        <v>8.5366723854967166</v>
      </c>
      <c r="AE20" s="139">
        <v>27793</v>
      </c>
      <c r="AF20" s="32">
        <f>AE20*100/AE23</f>
        <v>8.2761598475373717</v>
      </c>
    </row>
    <row r="21" spans="1:33" ht="12.75" x14ac:dyDescent="0.2">
      <c r="B21" s="151" t="s">
        <v>8</v>
      </c>
      <c r="C21" s="151">
        <v>3286</v>
      </c>
      <c r="D21" s="152">
        <v>1.804215693272351</v>
      </c>
      <c r="E21" s="151">
        <v>3354</v>
      </c>
      <c r="F21" s="152">
        <v>1.7361236923427317</v>
      </c>
      <c r="G21" s="151">
        <v>4004</v>
      </c>
      <c r="H21" s="152">
        <v>1.9535519125683058</v>
      </c>
      <c r="I21" s="151">
        <v>4202</v>
      </c>
      <c r="J21" s="152">
        <v>2.0088058552722785</v>
      </c>
      <c r="K21" s="151">
        <v>4384</v>
      </c>
      <c r="L21" s="152">
        <v>1.9353101396301544</v>
      </c>
      <c r="M21" s="151">
        <v>4523</v>
      </c>
      <c r="N21" s="152">
        <v>1.9104540654699049</v>
      </c>
      <c r="O21" s="151">
        <v>4545</v>
      </c>
      <c r="P21" s="152">
        <v>1.8954163869068223</v>
      </c>
      <c r="Q21" s="151">
        <v>4670</v>
      </c>
      <c r="R21" s="155">
        <v>1.844107740119018</v>
      </c>
      <c r="S21" s="151">
        <v>4804</v>
      </c>
      <c r="T21" s="156">
        <v>1.7806706055910981</v>
      </c>
      <c r="U21" s="157">
        <v>4848</v>
      </c>
      <c r="V21" s="158">
        <f>U21*100/U23</f>
        <v>1.7551290823585632</v>
      </c>
      <c r="W21" s="159">
        <v>5140</v>
      </c>
      <c r="X21" s="158">
        <f>W21*100/W23</f>
        <v>1.7362108043655231</v>
      </c>
      <c r="Y21" s="159">
        <v>5236</v>
      </c>
      <c r="Z21" s="158">
        <f>Y21*100/Y23</f>
        <v>1.7101330938188943</v>
      </c>
      <c r="AA21" s="159">
        <v>5249</v>
      </c>
      <c r="AB21" s="160">
        <v>1.7048850201377159</v>
      </c>
      <c r="AC21" s="159">
        <v>5418</v>
      </c>
      <c r="AD21" s="162">
        <f>AC21*100/AC23</f>
        <v>1.6809016930012068</v>
      </c>
      <c r="AE21" s="169">
        <v>5706</v>
      </c>
      <c r="AF21" s="164">
        <f>AE21*100/AE23</f>
        <v>1.6991245309987493</v>
      </c>
    </row>
    <row r="22" spans="1:33" ht="12.75" x14ac:dyDescent="0.2">
      <c r="B22" s="165" t="s">
        <v>330</v>
      </c>
      <c r="C22" s="165"/>
      <c r="D22" s="166"/>
      <c r="E22" s="165"/>
      <c r="F22" s="166"/>
      <c r="G22" s="165"/>
      <c r="H22" s="166"/>
      <c r="I22" s="165"/>
      <c r="J22" s="166"/>
      <c r="K22" s="165"/>
      <c r="L22" s="166"/>
      <c r="M22" s="165"/>
      <c r="N22" s="166"/>
      <c r="O22" s="180"/>
      <c r="P22" s="166"/>
      <c r="Q22" s="180"/>
      <c r="R22" s="167"/>
      <c r="S22" s="180"/>
      <c r="T22" s="168"/>
      <c r="U22" s="181"/>
      <c r="V22" s="182"/>
      <c r="W22" s="183"/>
      <c r="X22" s="182"/>
      <c r="Y22" s="183"/>
      <c r="Z22" s="182"/>
      <c r="AA22" s="183"/>
      <c r="AB22" s="184"/>
      <c r="AC22" s="183"/>
      <c r="AD22" s="185"/>
      <c r="AE22" s="186">
        <v>1445</v>
      </c>
      <c r="AF22" s="187">
        <f>AE22*100/AE23</f>
        <v>0.43029003632898577</v>
      </c>
    </row>
    <row r="23" spans="1:33" s="38" customFormat="1" ht="13.5" thickBot="1" x14ac:dyDescent="0.25">
      <c r="B23" s="170" t="s">
        <v>15</v>
      </c>
      <c r="C23" s="171">
        <v>182129</v>
      </c>
      <c r="D23" s="172">
        <v>100</v>
      </c>
      <c r="E23" s="171">
        <v>193189</v>
      </c>
      <c r="F23" s="172">
        <v>100</v>
      </c>
      <c r="G23" s="171">
        <v>204960</v>
      </c>
      <c r="H23" s="172">
        <v>100</v>
      </c>
      <c r="I23" s="171">
        <v>209179</v>
      </c>
      <c r="J23" s="172">
        <v>100</v>
      </c>
      <c r="K23" s="171">
        <v>226527</v>
      </c>
      <c r="L23" s="172">
        <v>100</v>
      </c>
      <c r="M23" s="171">
        <v>236750</v>
      </c>
      <c r="N23" s="172">
        <v>100</v>
      </c>
      <c r="O23" s="172">
        <v>239789</v>
      </c>
      <c r="P23" s="172">
        <v>100</v>
      </c>
      <c r="Q23" s="172">
        <v>253239</v>
      </c>
      <c r="R23" s="172">
        <v>100</v>
      </c>
      <c r="S23" s="172">
        <v>269786</v>
      </c>
      <c r="T23" s="173">
        <v>100</v>
      </c>
      <c r="U23" s="174">
        <f t="shared" ref="U23:AF23" si="0">U22+U21+U18+U15+U9</f>
        <v>276219</v>
      </c>
      <c r="V23" s="175">
        <f t="shared" si="0"/>
        <v>100</v>
      </c>
      <c r="W23" s="175">
        <f t="shared" si="0"/>
        <v>296047</v>
      </c>
      <c r="X23" s="175">
        <f t="shared" si="0"/>
        <v>100</v>
      </c>
      <c r="Y23" s="175">
        <f t="shared" si="0"/>
        <v>306175</v>
      </c>
      <c r="Z23" s="175">
        <f t="shared" si="0"/>
        <v>100</v>
      </c>
      <c r="AA23" s="175">
        <f t="shared" si="0"/>
        <v>307880</v>
      </c>
      <c r="AB23" s="175">
        <f t="shared" si="0"/>
        <v>101.70488502013771</v>
      </c>
      <c r="AC23" s="175">
        <f t="shared" si="0"/>
        <v>322327</v>
      </c>
      <c r="AD23" s="176">
        <f t="shared" si="0"/>
        <v>100</v>
      </c>
      <c r="AE23" s="177">
        <f t="shared" si="0"/>
        <v>335820</v>
      </c>
      <c r="AF23" s="178">
        <f t="shared" si="0"/>
        <v>100</v>
      </c>
      <c r="AG23" s="34"/>
    </row>
    <row r="24" spans="1:33" ht="12.75" x14ac:dyDescent="0.2"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</row>
    <row r="25" spans="1:33" ht="19.5" customHeight="1" x14ac:dyDescent="0.2"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546" t="s">
        <v>328</v>
      </c>
      <c r="V25" s="546"/>
      <c r="W25" s="546"/>
      <c r="X25" s="546"/>
      <c r="Y25" s="546"/>
      <c r="Z25" s="546"/>
      <c r="AA25" s="546"/>
      <c r="AB25" s="546"/>
      <c r="AC25" s="546"/>
      <c r="AD25" s="546"/>
      <c r="AE25" s="546"/>
      <c r="AF25" s="546"/>
    </row>
    <row r="26" spans="1:33" ht="21.75" customHeight="1" x14ac:dyDescent="0.2"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546" t="s">
        <v>291</v>
      </c>
      <c r="V26" s="546"/>
      <c r="W26" s="546"/>
      <c r="X26" s="546"/>
      <c r="Y26" s="546"/>
      <c r="Z26" s="546"/>
      <c r="AA26" s="546"/>
      <c r="AB26" s="546"/>
      <c r="AC26" s="546"/>
      <c r="AD26" s="546"/>
      <c r="AE26" s="546"/>
      <c r="AF26" s="546"/>
    </row>
    <row r="27" spans="1:33" ht="12.75" x14ac:dyDescent="0.2"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AF27" s="39"/>
    </row>
    <row r="28" spans="1:33" ht="12.75" x14ac:dyDescent="0.2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</row>
    <row r="29" spans="1:33" s="36" customFormat="1" ht="12.75" x14ac:dyDescent="0.2">
      <c r="A29" s="374"/>
      <c r="AG29" s="34"/>
    </row>
    <row r="30" spans="1:33" s="36" customFormat="1" ht="12.75" x14ac:dyDescent="0.2">
      <c r="A30" s="374"/>
      <c r="B30" s="40"/>
      <c r="C30" s="40"/>
      <c r="D30" s="40"/>
      <c r="E30" s="40"/>
      <c r="F30" s="40"/>
      <c r="G30" s="40"/>
      <c r="H30" s="40"/>
      <c r="I30" s="40"/>
      <c r="AG30" s="34"/>
    </row>
    <row r="31" spans="1:33" s="36" customFormat="1" ht="12.75" x14ac:dyDescent="0.2">
      <c r="A31" s="374"/>
      <c r="B31" s="40"/>
      <c r="C31" s="40"/>
      <c r="D31" s="40"/>
      <c r="E31" s="40"/>
      <c r="F31" s="40"/>
      <c r="G31" s="40"/>
      <c r="H31" s="40"/>
      <c r="I31" s="40"/>
      <c r="AG31" s="34"/>
    </row>
    <row r="32" spans="1:33" ht="12.75" customHeight="1" x14ac:dyDescent="0.2"/>
  </sheetData>
  <mergeCells count="5">
    <mergeCell ref="U2:AF2"/>
    <mergeCell ref="U4:AF4"/>
    <mergeCell ref="U5:AF5"/>
    <mergeCell ref="U25:AF25"/>
    <mergeCell ref="U26:AF26"/>
  </mergeCells>
  <phoneticPr fontId="0" type="noConversion"/>
  <hyperlinks>
    <hyperlink ref="AF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0" firstPageNumber="2" orientation="landscape" useFirstPageNumber="1" r:id="rId1"/>
  <headerFooter alignWithMargins="0">
    <oddHeader>&amp;C&amp;G</oddHeader>
    <oddFooter>Página 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2:AD24"/>
  <sheetViews>
    <sheetView view="pageLayout" zoomScaleNormal="100" workbookViewId="0"/>
  </sheetViews>
  <sheetFormatPr baseColWidth="10" defaultRowHeight="12.75" x14ac:dyDescent="0.2"/>
  <cols>
    <col min="1" max="1" width="2.85546875" style="44" customWidth="1"/>
    <col min="2" max="2" width="11.42578125" style="44"/>
    <col min="3" max="3" width="13" style="44" customWidth="1"/>
    <col min="4" max="4" width="15.42578125" style="44" customWidth="1"/>
    <col min="5" max="5" width="13.42578125" style="44" customWidth="1"/>
    <col min="6" max="6" width="13.85546875" style="44" customWidth="1"/>
    <col min="7" max="7" width="15.28515625" style="44" customWidth="1"/>
    <col min="8" max="8" width="14.5703125" style="44" customWidth="1"/>
    <col min="9" max="9" width="15" style="44" customWidth="1"/>
    <col min="10" max="10" width="13.42578125" style="44" customWidth="1"/>
    <col min="11" max="11" width="12.140625" style="44" customWidth="1"/>
    <col min="12" max="16384" width="11.42578125" style="44"/>
  </cols>
  <sheetData>
    <row r="2" spans="2:15" ht="15.75" x14ac:dyDescent="0.2">
      <c r="C2" s="547" t="s">
        <v>70</v>
      </c>
      <c r="D2" s="547"/>
      <c r="E2" s="547"/>
      <c r="F2" s="547"/>
      <c r="G2" s="547"/>
      <c r="H2" s="547"/>
      <c r="I2" s="547"/>
      <c r="J2" s="547"/>
      <c r="K2" s="547"/>
    </row>
    <row r="3" spans="2:15" ht="15.75" x14ac:dyDescent="0.25">
      <c r="C3" s="516"/>
      <c r="D3" s="48"/>
      <c r="E3" s="48"/>
      <c r="F3" s="48"/>
      <c r="G3" s="48"/>
      <c r="H3" s="48"/>
      <c r="I3" s="48"/>
      <c r="J3" s="48"/>
      <c r="K3" s="65" t="s">
        <v>309</v>
      </c>
    </row>
    <row r="4" spans="2:15" ht="15.75" x14ac:dyDescent="0.2">
      <c r="C4" s="548" t="s">
        <v>338</v>
      </c>
      <c r="D4" s="548"/>
      <c r="E4" s="548"/>
      <c r="F4" s="548"/>
      <c r="G4" s="548"/>
      <c r="H4" s="548"/>
      <c r="I4" s="548"/>
      <c r="J4" s="548"/>
      <c r="K4" s="548"/>
    </row>
    <row r="5" spans="2:15" ht="15.75" x14ac:dyDescent="0.2">
      <c r="C5" s="549" t="s">
        <v>79</v>
      </c>
      <c r="D5" s="549"/>
      <c r="E5" s="549"/>
      <c r="F5" s="549"/>
      <c r="G5" s="549"/>
      <c r="H5" s="549"/>
      <c r="I5" s="549"/>
      <c r="J5" s="549"/>
      <c r="K5" s="549"/>
    </row>
    <row r="6" spans="2:15" ht="16.5" thickBot="1" x14ac:dyDescent="0.3">
      <c r="C6" s="516"/>
      <c r="D6" s="48"/>
      <c r="E6" s="48"/>
      <c r="F6" s="48"/>
      <c r="G6" s="48"/>
      <c r="H6" s="48"/>
      <c r="I6" s="48"/>
      <c r="J6" s="48"/>
    </row>
    <row r="7" spans="2:15" ht="37.5" thickTop="1" thickBot="1" x14ac:dyDescent="0.25">
      <c r="B7" s="49"/>
      <c r="C7" s="190" t="s">
        <v>327</v>
      </c>
      <c r="D7" s="191" t="s">
        <v>80</v>
      </c>
      <c r="E7" s="191" t="s">
        <v>81</v>
      </c>
      <c r="F7" s="191" t="s">
        <v>326</v>
      </c>
      <c r="G7" s="191" t="s">
        <v>82</v>
      </c>
      <c r="H7" s="191" t="s">
        <v>81</v>
      </c>
      <c r="I7" s="191" t="s">
        <v>83</v>
      </c>
      <c r="J7" s="191" t="s">
        <v>84</v>
      </c>
      <c r="K7" s="192" t="s">
        <v>85</v>
      </c>
    </row>
    <row r="8" spans="2:15" ht="17.25" hidden="1" customHeight="1" thickTop="1" x14ac:dyDescent="0.2">
      <c r="B8" s="50">
        <v>2003</v>
      </c>
      <c r="C8" s="51">
        <v>129601</v>
      </c>
      <c r="D8" s="51">
        <v>4887379</v>
      </c>
      <c r="E8" s="52">
        <v>26.517485138762517</v>
      </c>
      <c r="F8" s="51">
        <v>63588</v>
      </c>
      <c r="G8" s="51">
        <v>831563</v>
      </c>
      <c r="H8" s="52">
        <v>76.468048722706513</v>
      </c>
      <c r="I8" s="53">
        <v>193189</v>
      </c>
      <c r="J8" s="53">
        <v>5718942</v>
      </c>
      <c r="K8" s="54">
        <v>33.780548919712771</v>
      </c>
      <c r="O8" s="55"/>
    </row>
    <row r="9" spans="2:15" ht="17.25" hidden="1" customHeight="1" x14ac:dyDescent="0.2">
      <c r="B9" s="50">
        <v>2004</v>
      </c>
      <c r="C9" s="51">
        <v>136445</v>
      </c>
      <c r="D9" s="51">
        <v>4959473</v>
      </c>
      <c r="E9" s="52">
        <v>27.511995730191494</v>
      </c>
      <c r="F9" s="51">
        <v>68515</v>
      </c>
      <c r="G9" s="51">
        <v>845356</v>
      </c>
      <c r="H9" s="52">
        <v>81.048694277913683</v>
      </c>
      <c r="I9" s="53">
        <v>204960</v>
      </c>
      <c r="J9" s="53">
        <v>5804829</v>
      </c>
      <c r="K9" s="54">
        <v>35.30853363639136</v>
      </c>
      <c r="O9" s="55"/>
    </row>
    <row r="10" spans="2:15" ht="17.25" hidden="1" customHeight="1" x14ac:dyDescent="0.2">
      <c r="B10" s="50">
        <v>2005</v>
      </c>
      <c r="C10" s="51">
        <v>136954</v>
      </c>
      <c r="D10" s="51">
        <v>5119619</v>
      </c>
      <c r="E10" s="52">
        <v>26.750818762099289</v>
      </c>
      <c r="F10" s="51">
        <v>72225</v>
      </c>
      <c r="G10" s="51">
        <v>844524</v>
      </c>
      <c r="H10" s="52">
        <v>85.521548233087515</v>
      </c>
      <c r="I10" s="53">
        <v>209179</v>
      </c>
      <c r="J10" s="53">
        <v>5964143</v>
      </c>
      <c r="K10" s="54">
        <v>35.072767369930595</v>
      </c>
      <c r="O10" s="55"/>
    </row>
    <row r="11" spans="2:15" ht="17.25" hidden="1" customHeight="1" x14ac:dyDescent="0.2">
      <c r="B11" s="50">
        <v>2006</v>
      </c>
      <c r="C11" s="51">
        <v>146053</v>
      </c>
      <c r="D11" s="51">
        <v>5140103</v>
      </c>
      <c r="E11" s="52">
        <v>28.414411150904954</v>
      </c>
      <c r="F11" s="51">
        <v>80474</v>
      </c>
      <c r="G11" s="51">
        <v>868080</v>
      </c>
      <c r="H11" s="52">
        <v>92.703437471200814</v>
      </c>
      <c r="I11" s="53">
        <v>226527</v>
      </c>
      <c r="J11" s="53">
        <v>6008183</v>
      </c>
      <c r="K11" s="54">
        <v>37.703079283703573</v>
      </c>
      <c r="O11" s="55"/>
    </row>
    <row r="12" spans="2:15" ht="17.25" hidden="1" customHeight="1" x14ac:dyDescent="0.2">
      <c r="B12" s="50">
        <v>2007</v>
      </c>
      <c r="C12" s="51">
        <v>151475</v>
      </c>
      <c r="D12" s="51">
        <v>5206139</v>
      </c>
      <c r="E12" s="52">
        <v>29.095458265712846</v>
      </c>
      <c r="F12" s="51">
        <v>85275</v>
      </c>
      <c r="G12" s="51">
        <v>875550</v>
      </c>
      <c r="H12" s="52">
        <v>97.395922562960422</v>
      </c>
      <c r="I12" s="53">
        <v>236750</v>
      </c>
      <c r="J12" s="53">
        <v>6081689</v>
      </c>
      <c r="K12" s="54">
        <v>38.928330600265816</v>
      </c>
      <c r="O12" s="55"/>
    </row>
    <row r="13" spans="2:15" ht="17.25" hidden="1" customHeight="1" x14ac:dyDescent="0.2">
      <c r="B13" s="50">
        <v>2008</v>
      </c>
      <c r="C13" s="51">
        <v>154738</v>
      </c>
      <c r="D13" s="51">
        <v>5376217</v>
      </c>
      <c r="E13" s="52">
        <v>28.781948347695046</v>
      </c>
      <c r="F13" s="51">
        <v>85051</v>
      </c>
      <c r="G13" s="51">
        <v>895421</v>
      </c>
      <c r="H13" s="52">
        <v>94.984370480477892</v>
      </c>
      <c r="I13" s="53">
        <v>239789</v>
      </c>
      <c r="J13" s="53">
        <v>6271638</v>
      </c>
      <c r="K13" s="54">
        <v>38.233871278922663</v>
      </c>
      <c r="O13" s="47"/>
    </row>
    <row r="14" spans="2:15" ht="26.25" customHeight="1" thickTop="1" x14ac:dyDescent="0.2">
      <c r="B14" s="188">
        <v>2009</v>
      </c>
      <c r="C14" s="51">
        <v>161282</v>
      </c>
      <c r="D14" s="51">
        <v>5465585</v>
      </c>
      <c r="E14" s="52">
        <v>29.508643631011136</v>
      </c>
      <c r="F14" s="51">
        <v>91957</v>
      </c>
      <c r="G14" s="51">
        <v>921347</v>
      </c>
      <c r="H14" s="52">
        <v>99.80713021261262</v>
      </c>
      <c r="I14" s="53">
        <v>253239</v>
      </c>
      <c r="J14" s="53">
        <v>6386932</v>
      </c>
      <c r="K14" s="54">
        <v>39.649553181402283</v>
      </c>
    </row>
    <row r="15" spans="2:15" ht="26.25" customHeight="1" x14ac:dyDescent="0.2">
      <c r="B15" s="188">
        <v>2010</v>
      </c>
      <c r="C15" s="51">
        <v>168969</v>
      </c>
      <c r="D15" s="51">
        <v>5510635</v>
      </c>
      <c r="E15" s="52">
        <v>30.662346535381133</v>
      </c>
      <c r="F15" s="51">
        <v>100817</v>
      </c>
      <c r="G15" s="51">
        <v>948049</v>
      </c>
      <c r="H15" s="52">
        <v>106.34154985660024</v>
      </c>
      <c r="I15" s="53">
        <v>269786</v>
      </c>
      <c r="J15" s="53">
        <v>6458684</v>
      </c>
      <c r="K15" s="54">
        <v>41.771048095865964</v>
      </c>
    </row>
    <row r="16" spans="2:15" ht="26.25" customHeight="1" x14ac:dyDescent="0.2">
      <c r="B16" s="188">
        <v>2011</v>
      </c>
      <c r="C16" s="53">
        <v>174454</v>
      </c>
      <c r="D16" s="53">
        <v>5515478</v>
      </c>
      <c r="E16" s="56">
        <v>31.62989681039431</v>
      </c>
      <c r="F16" s="53">
        <v>101765</v>
      </c>
      <c r="G16" s="51">
        <v>974202</v>
      </c>
      <c r="H16" s="56">
        <v>104.45985534827479</v>
      </c>
      <c r="I16" s="53">
        <v>276219</v>
      </c>
      <c r="J16" s="53">
        <v>6489680</v>
      </c>
      <c r="K16" s="54">
        <v>42.562807411151248</v>
      </c>
    </row>
    <row r="17" spans="2:30" ht="26.25" customHeight="1" x14ac:dyDescent="0.2">
      <c r="B17" s="188">
        <v>2012</v>
      </c>
      <c r="C17" s="53">
        <v>182744</v>
      </c>
      <c r="D17" s="53">
        <v>5501222</v>
      </c>
      <c r="E17" s="56">
        <v>33.218801204532376</v>
      </c>
      <c r="F17" s="57">
        <v>113303</v>
      </c>
      <c r="G17" s="57">
        <v>997338</v>
      </c>
      <c r="H17" s="58">
        <v>113.6</v>
      </c>
      <c r="I17" s="53">
        <v>296047</v>
      </c>
      <c r="J17" s="53">
        <v>6498560</v>
      </c>
      <c r="K17" s="54">
        <v>45.55578466614142</v>
      </c>
    </row>
    <row r="18" spans="2:30" ht="26.25" customHeight="1" x14ac:dyDescent="0.2">
      <c r="B18" s="188">
        <v>2013</v>
      </c>
      <c r="C18" s="53">
        <v>188382</v>
      </c>
      <c r="D18" s="53">
        <v>5472528</v>
      </c>
      <c r="E18" s="56">
        <v>34.42321354956978</v>
      </c>
      <c r="F18" s="57">
        <v>117793</v>
      </c>
      <c r="G18" s="57">
        <v>1023023</v>
      </c>
      <c r="H18" s="58">
        <v>115.14208380456745</v>
      </c>
      <c r="I18" s="53">
        <v>306175</v>
      </c>
      <c r="J18" s="53">
        <v>6495551</v>
      </c>
      <c r="K18" s="54">
        <v>47.136109007534543</v>
      </c>
    </row>
    <row r="19" spans="2:30" s="59" customFormat="1" ht="26.25" customHeight="1" x14ac:dyDescent="0.2">
      <c r="B19" s="188">
        <v>2014</v>
      </c>
      <c r="C19" s="53">
        <v>188046</v>
      </c>
      <c r="D19" s="53">
        <v>5401249</v>
      </c>
      <c r="E19" s="56">
        <v>34.815280687855712</v>
      </c>
      <c r="F19" s="53">
        <v>119834</v>
      </c>
      <c r="G19" s="53">
        <v>1053191</v>
      </c>
      <c r="H19" s="56">
        <v>113.78183064610313</v>
      </c>
      <c r="I19" s="53">
        <v>307880</v>
      </c>
      <c r="J19" s="53">
        <v>6454440</v>
      </c>
      <c r="K19" s="54">
        <v>47.700497641933303</v>
      </c>
    </row>
    <row r="20" spans="2:30" s="59" customFormat="1" ht="26.25" customHeight="1" x14ac:dyDescent="0.2">
      <c r="B20" s="188">
        <v>2015</v>
      </c>
      <c r="C20" s="53">
        <v>194535</v>
      </c>
      <c r="D20" s="53">
        <v>5357084</v>
      </c>
      <c r="E20" s="56">
        <f>C20/D20*1000</f>
        <v>36.313598965407301</v>
      </c>
      <c r="F20" s="53">
        <v>127792</v>
      </c>
      <c r="G20" s="53">
        <v>1079912</v>
      </c>
      <c r="H20" s="56">
        <f>F20/G20*1000</f>
        <v>118.33556808332531</v>
      </c>
      <c r="I20" s="53">
        <v>322327</v>
      </c>
      <c r="J20" s="53">
        <v>6436996</v>
      </c>
      <c r="K20" s="54">
        <f>I20/J20*1000</f>
        <v>50.074133959381051</v>
      </c>
    </row>
    <row r="21" spans="2:30" s="59" customFormat="1" ht="26.25" customHeight="1" thickBot="1" x14ac:dyDescent="0.25">
      <c r="B21" s="189">
        <v>2016</v>
      </c>
      <c r="C21" s="60">
        <v>201458</v>
      </c>
      <c r="D21" s="60">
        <v>5364190</v>
      </c>
      <c r="E21" s="61">
        <f>C21/D21*1000</f>
        <v>37.556089549400745</v>
      </c>
      <c r="F21" s="60">
        <v>134362</v>
      </c>
      <c r="G21" s="60">
        <v>1102806</v>
      </c>
      <c r="H21" s="61">
        <f>F21/G21*1000</f>
        <v>121.83647894552622</v>
      </c>
      <c r="I21" s="60">
        <v>335820</v>
      </c>
      <c r="J21" s="60">
        <v>6466996</v>
      </c>
      <c r="K21" s="62">
        <f>I21/J21*1000</f>
        <v>51.928283240008192</v>
      </c>
    </row>
    <row r="22" spans="2:30" ht="16.5" thickTop="1" x14ac:dyDescent="0.25">
      <c r="C22" s="516"/>
      <c r="D22" s="48"/>
      <c r="E22" s="48"/>
      <c r="F22" s="48"/>
      <c r="G22" s="48"/>
      <c r="H22" s="48"/>
      <c r="I22" s="48"/>
      <c r="J22" s="48"/>
    </row>
    <row r="23" spans="2:30" x14ac:dyDescent="0.2">
      <c r="B23" s="545" t="s">
        <v>337</v>
      </c>
      <c r="C23" s="550"/>
      <c r="D23" s="550"/>
      <c r="E23" s="550"/>
      <c r="F23" s="550"/>
      <c r="G23" s="550"/>
      <c r="H23" s="550"/>
      <c r="I23" s="550"/>
      <c r="J23" s="550"/>
      <c r="K23" s="550"/>
    </row>
    <row r="24" spans="2:30" x14ac:dyDescent="0.2">
      <c r="B24" s="551" t="s">
        <v>291</v>
      </c>
      <c r="C24" s="551"/>
      <c r="D24" s="551"/>
      <c r="E24" s="551"/>
      <c r="F24" s="551"/>
      <c r="G24" s="551"/>
      <c r="H24" s="551"/>
      <c r="I24" s="551"/>
      <c r="J24" s="551"/>
      <c r="K24" s="551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</row>
  </sheetData>
  <mergeCells count="5">
    <mergeCell ref="C2:K2"/>
    <mergeCell ref="C4:K4"/>
    <mergeCell ref="C5:K5"/>
    <mergeCell ref="B23:K23"/>
    <mergeCell ref="B24:K24"/>
  </mergeCells>
  <hyperlinks>
    <hyperlink ref="K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5" firstPageNumber="3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0.39997558519241921"/>
  </sheetPr>
  <dimension ref="B2:Y15"/>
  <sheetViews>
    <sheetView view="pageLayout" zoomScaleNormal="100" workbookViewId="0">
      <selection activeCell="C11" sqref="C11"/>
    </sheetView>
  </sheetViews>
  <sheetFormatPr baseColWidth="10" defaultRowHeight="12.75" x14ac:dyDescent="0.2"/>
  <cols>
    <col min="1" max="1" width="28.7109375" style="47" customWidth="1"/>
    <col min="2" max="2" width="17.85546875" style="47" customWidth="1"/>
    <col min="3" max="3" width="41.5703125" style="47" customWidth="1"/>
    <col min="4" max="4" width="17.5703125" style="47" customWidth="1"/>
    <col min="5" max="16384" width="11.42578125" style="47"/>
  </cols>
  <sheetData>
    <row r="2" spans="2:25" ht="15.75" x14ac:dyDescent="0.25">
      <c r="C2" s="552" t="s">
        <v>78</v>
      </c>
      <c r="D2" s="552"/>
    </row>
    <row r="3" spans="2:25" x14ac:dyDescent="0.2">
      <c r="E3" s="137" t="s">
        <v>309</v>
      </c>
    </row>
    <row r="4" spans="2:25" ht="15" x14ac:dyDescent="0.2">
      <c r="C4" s="553" t="s">
        <v>351</v>
      </c>
      <c r="D4" s="553"/>
    </row>
    <row r="5" spans="2:25" ht="15.75" x14ac:dyDescent="0.25">
      <c r="B5" s="130"/>
      <c r="C5" s="545" t="s">
        <v>352</v>
      </c>
      <c r="D5" s="545"/>
      <c r="E5" s="130"/>
    </row>
    <row r="6" spans="2:25" ht="15.75" x14ac:dyDescent="0.25">
      <c r="B6" s="130"/>
      <c r="C6" s="131"/>
      <c r="D6" s="130"/>
      <c r="E6" s="130"/>
    </row>
    <row r="7" spans="2:25" ht="16.5" thickBot="1" x14ac:dyDescent="0.3">
      <c r="B7" s="132"/>
      <c r="C7" s="132"/>
      <c r="D7" s="133"/>
      <c r="E7" s="133"/>
    </row>
    <row r="8" spans="2:25" ht="17.25" thickTop="1" thickBot="1" x14ac:dyDescent="0.3">
      <c r="B8" s="48"/>
      <c r="C8" s="505" t="s">
        <v>16</v>
      </c>
      <c r="D8" s="509" t="s">
        <v>1</v>
      </c>
      <c r="E8" s="133"/>
    </row>
    <row r="9" spans="2:25" ht="16.5" thickTop="1" x14ac:dyDescent="0.25">
      <c r="B9" s="513" t="s">
        <v>17</v>
      </c>
      <c r="C9" s="506">
        <v>169554</v>
      </c>
      <c r="D9" s="507">
        <f>C9/C11*100</f>
        <v>50.489547972127923</v>
      </c>
      <c r="E9" s="133"/>
    </row>
    <row r="10" spans="2:25" ht="16.5" thickBot="1" x14ac:dyDescent="0.3">
      <c r="B10" s="514" t="s">
        <v>18</v>
      </c>
      <c r="C10" s="508">
        <v>166266</v>
      </c>
      <c r="D10" s="510">
        <f>C10/C11*100</f>
        <v>49.510452027872077</v>
      </c>
      <c r="E10" s="134"/>
    </row>
    <row r="11" spans="2:25" ht="16.5" thickBot="1" x14ac:dyDescent="0.3">
      <c r="B11" s="515" t="s">
        <v>15</v>
      </c>
      <c r="C11" s="511">
        <f>SUM(C9:C10)</f>
        <v>335820</v>
      </c>
      <c r="D11" s="512">
        <f>SUM(D9:D10)</f>
        <v>100</v>
      </c>
      <c r="E11" s="134"/>
    </row>
    <row r="12" spans="2:25" ht="16.5" thickTop="1" x14ac:dyDescent="0.25">
      <c r="E12" s="134"/>
      <c r="F12" s="135"/>
    </row>
    <row r="13" spans="2:25" x14ac:dyDescent="0.2">
      <c r="B13" s="545" t="s">
        <v>331</v>
      </c>
      <c r="C13" s="545"/>
      <c r="D13" s="545"/>
      <c r="E13" s="87"/>
      <c r="F13" s="87"/>
    </row>
    <row r="14" spans="2:25" ht="27.75" customHeight="1" x14ac:dyDescent="0.2">
      <c r="B14" s="546" t="s">
        <v>291</v>
      </c>
      <c r="C14" s="546"/>
      <c r="D14" s="546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</row>
    <row r="15" spans="2:25" ht="15.75" x14ac:dyDescent="0.25">
      <c r="B15" s="136"/>
      <c r="C15" s="136"/>
      <c r="D15" s="136"/>
      <c r="E15" s="134"/>
      <c r="F15" s="135"/>
    </row>
  </sheetData>
  <mergeCells count="5">
    <mergeCell ref="B14:D14"/>
    <mergeCell ref="B13:D13"/>
    <mergeCell ref="C2:D2"/>
    <mergeCell ref="C4:D4"/>
    <mergeCell ref="C5:D5"/>
  </mergeCells>
  <phoneticPr fontId="4" type="noConversion"/>
  <hyperlinks>
    <hyperlink ref="E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4" firstPageNumber="4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6" tint="0.39997558519241921"/>
    <pageSetUpPr fitToPage="1"/>
  </sheetPr>
  <dimension ref="A2:AE17"/>
  <sheetViews>
    <sheetView view="pageLayout" zoomScaleNormal="100" workbookViewId="0">
      <selection activeCell="I9" sqref="I9"/>
    </sheetView>
  </sheetViews>
  <sheetFormatPr baseColWidth="10" defaultRowHeight="12.75" x14ac:dyDescent="0.2"/>
  <cols>
    <col min="1" max="1" width="13" style="295" customWidth="1"/>
    <col min="2" max="2" width="19.28515625" style="36" customWidth="1"/>
    <col min="3" max="3" width="12.42578125" style="36" customWidth="1"/>
    <col min="4" max="4" width="21" style="36" hidden="1" customWidth="1"/>
    <col min="5" max="5" width="14.28515625" style="36" bestFit="1" customWidth="1"/>
    <col min="6" max="6" width="18.42578125" style="36" customWidth="1"/>
    <col min="7" max="7" width="17" style="36" hidden="1" customWidth="1"/>
    <col min="8" max="8" width="14.28515625" style="36" bestFit="1" customWidth="1"/>
    <col min="9" max="9" width="11.5703125" style="36" customWidth="1"/>
    <col min="10" max="10" width="16" style="36" hidden="1" customWidth="1"/>
    <col min="11" max="11" width="14.28515625" style="36" bestFit="1" customWidth="1"/>
    <col min="12" max="12" width="40.140625" style="36" hidden="1" customWidth="1"/>
    <col min="13" max="13" width="11.42578125" style="36"/>
    <col min="14" max="15" width="5.5703125" style="36" customWidth="1"/>
    <col min="16" max="16384" width="11.42578125" style="36"/>
  </cols>
  <sheetData>
    <row r="2" spans="2:12" ht="15" x14ac:dyDescent="0.25">
      <c r="B2" s="91"/>
      <c r="C2" s="556" t="s">
        <v>61</v>
      </c>
      <c r="D2" s="556"/>
      <c r="E2" s="556"/>
      <c r="F2" s="556"/>
      <c r="G2" s="556"/>
      <c r="H2" s="556"/>
      <c r="I2" s="556"/>
      <c r="J2" s="556"/>
      <c r="K2" s="556"/>
    </row>
    <row r="3" spans="2:12" ht="15" x14ac:dyDescent="0.25">
      <c r="B3" s="295"/>
      <c r="C3" s="91"/>
      <c r="D3" s="91"/>
      <c r="E3" s="91"/>
      <c r="F3" s="91"/>
      <c r="G3" s="91"/>
      <c r="H3" s="91"/>
      <c r="I3" s="91"/>
      <c r="J3" s="91"/>
      <c r="K3" s="127" t="s">
        <v>309</v>
      </c>
    </row>
    <row r="4" spans="2:12" ht="35.25" customHeight="1" x14ac:dyDescent="0.25">
      <c r="C4" s="555" t="s">
        <v>19</v>
      </c>
      <c r="D4" s="555"/>
      <c r="E4" s="555"/>
      <c r="F4" s="555"/>
      <c r="G4" s="555"/>
      <c r="H4" s="555"/>
      <c r="I4" s="555"/>
      <c r="J4" s="555"/>
      <c r="K4" s="555"/>
    </row>
    <row r="5" spans="2:12" ht="18.75" customHeight="1" x14ac:dyDescent="0.25">
      <c r="B5" s="91"/>
      <c r="C5" s="554" t="s">
        <v>298</v>
      </c>
      <c r="D5" s="554"/>
      <c r="E5" s="554"/>
      <c r="F5" s="554"/>
      <c r="G5" s="554"/>
      <c r="H5" s="554"/>
      <c r="I5" s="554"/>
      <c r="J5" s="554"/>
      <c r="K5" s="554"/>
    </row>
    <row r="6" spans="2:12" ht="15" x14ac:dyDescent="0.25">
      <c r="B6" s="91"/>
      <c r="C6" s="91"/>
      <c r="D6" s="91"/>
      <c r="E6" s="91"/>
      <c r="F6" s="91"/>
      <c r="G6" s="91"/>
      <c r="H6" s="91"/>
      <c r="I6" s="91"/>
      <c r="J6" s="91"/>
      <c r="K6" s="91"/>
    </row>
    <row r="7" spans="2:12" s="296" customFormat="1" ht="15.75" thickBot="1" x14ac:dyDescent="0.3">
      <c r="D7" s="296" t="s">
        <v>71</v>
      </c>
      <c r="G7" s="296" t="s">
        <v>71</v>
      </c>
      <c r="J7" s="296" t="s">
        <v>71</v>
      </c>
    </row>
    <row r="8" spans="2:12" ht="16.5" thickTop="1" thickBot="1" x14ac:dyDescent="0.3">
      <c r="B8" s="495"/>
      <c r="C8" s="499" t="s">
        <v>17</v>
      </c>
      <c r="D8" s="500"/>
      <c r="E8" s="500" t="s">
        <v>55</v>
      </c>
      <c r="F8" s="500" t="s">
        <v>18</v>
      </c>
      <c r="G8" s="500"/>
      <c r="H8" s="500" t="s">
        <v>55</v>
      </c>
      <c r="I8" s="500" t="s">
        <v>15</v>
      </c>
      <c r="J8" s="500"/>
      <c r="K8" s="501" t="s">
        <v>55</v>
      </c>
      <c r="L8" s="128" t="s">
        <v>1</v>
      </c>
    </row>
    <row r="9" spans="2:12" ht="20.25" customHeight="1" x14ac:dyDescent="0.25">
      <c r="B9" s="497" t="s">
        <v>20</v>
      </c>
      <c r="C9" s="487">
        <v>2850</v>
      </c>
      <c r="D9" s="502">
        <v>206139</v>
      </c>
      <c r="E9" s="435">
        <f>C9/D9*1000</f>
        <v>13.82562251684543</v>
      </c>
      <c r="F9" s="436">
        <v>1567</v>
      </c>
      <c r="G9" s="503">
        <v>195799</v>
      </c>
      <c r="H9" s="435">
        <f t="shared" ref="H9:H14" si="0">F9/G9*1000</f>
        <v>8.0031052252565136</v>
      </c>
      <c r="I9" s="488">
        <f t="shared" ref="I9:J13" si="1">C9+F9</f>
        <v>4417</v>
      </c>
      <c r="J9" s="489">
        <f t="shared" si="1"/>
        <v>401938</v>
      </c>
      <c r="K9" s="490">
        <f t="shared" ref="K9:K14" si="2">I9/J9*1000</f>
        <v>10.989257049594714</v>
      </c>
    </row>
    <row r="10" spans="2:12" ht="20.25" customHeight="1" x14ac:dyDescent="0.25">
      <c r="B10" s="498" t="s">
        <v>21</v>
      </c>
      <c r="C10" s="487">
        <v>12247</v>
      </c>
      <c r="D10" s="503">
        <v>406202</v>
      </c>
      <c r="E10" s="435">
        <f t="shared" ref="E10:E14" si="3">C10/D10*1000</f>
        <v>30.150023879744559</v>
      </c>
      <c r="F10" s="436">
        <v>6474</v>
      </c>
      <c r="G10" s="503">
        <v>386531</v>
      </c>
      <c r="H10" s="435">
        <f t="shared" si="0"/>
        <v>16.748980030062274</v>
      </c>
      <c r="I10" s="488">
        <f t="shared" si="1"/>
        <v>18721</v>
      </c>
      <c r="J10" s="489">
        <f t="shared" si="1"/>
        <v>792733</v>
      </c>
      <c r="K10" s="490">
        <f t="shared" si="2"/>
        <v>23.615769748452507</v>
      </c>
    </row>
    <row r="11" spans="2:12" ht="20.25" customHeight="1" x14ac:dyDescent="0.25">
      <c r="B11" s="498" t="s">
        <v>22</v>
      </c>
      <c r="C11" s="487">
        <v>33110</v>
      </c>
      <c r="D11" s="503">
        <v>1200526</v>
      </c>
      <c r="E11" s="435">
        <f t="shared" si="3"/>
        <v>27.579577618477234</v>
      </c>
      <c r="F11" s="436">
        <v>26249</v>
      </c>
      <c r="G11" s="503">
        <v>1229394</v>
      </c>
      <c r="H11" s="435">
        <f t="shared" si="0"/>
        <v>21.351169763314282</v>
      </c>
      <c r="I11" s="488">
        <f t="shared" si="1"/>
        <v>59359</v>
      </c>
      <c r="J11" s="489">
        <f t="shared" si="1"/>
        <v>2429920</v>
      </c>
      <c r="K11" s="490">
        <f t="shared" si="2"/>
        <v>24.428376242839271</v>
      </c>
    </row>
    <row r="12" spans="2:12" ht="20.25" customHeight="1" x14ac:dyDescent="0.25">
      <c r="B12" s="498" t="s">
        <v>23</v>
      </c>
      <c r="C12" s="504">
        <v>61737</v>
      </c>
      <c r="D12" s="503">
        <v>829593</v>
      </c>
      <c r="E12" s="435">
        <f t="shared" si="3"/>
        <v>74.418419634688334</v>
      </c>
      <c r="F12" s="436">
        <v>57224</v>
      </c>
      <c r="G12" s="503">
        <v>910006</v>
      </c>
      <c r="H12" s="435">
        <f t="shared" si="0"/>
        <v>62.883101869658006</v>
      </c>
      <c r="I12" s="488">
        <f t="shared" si="1"/>
        <v>118961</v>
      </c>
      <c r="J12" s="489">
        <f t="shared" si="1"/>
        <v>1739599</v>
      </c>
      <c r="K12" s="490">
        <f t="shared" si="2"/>
        <v>68.384150600224544</v>
      </c>
    </row>
    <row r="13" spans="2:12" ht="20.25" customHeight="1" thickBot="1" x14ac:dyDescent="0.3">
      <c r="B13" s="498" t="s">
        <v>24</v>
      </c>
      <c r="C13" s="504">
        <v>59610</v>
      </c>
      <c r="D13" s="503">
        <v>456171</v>
      </c>
      <c r="E13" s="435">
        <f t="shared" si="3"/>
        <v>130.67468120507442</v>
      </c>
      <c r="F13" s="436">
        <v>74752</v>
      </c>
      <c r="G13" s="503">
        <v>646635</v>
      </c>
      <c r="H13" s="435">
        <f t="shared" si="0"/>
        <v>115.60153718867676</v>
      </c>
      <c r="I13" s="488">
        <f t="shared" si="1"/>
        <v>134362</v>
      </c>
      <c r="J13" s="489">
        <f t="shared" si="1"/>
        <v>1102806</v>
      </c>
      <c r="K13" s="490">
        <f t="shared" si="2"/>
        <v>121.83647894552622</v>
      </c>
    </row>
    <row r="14" spans="2:12" ht="15.75" thickBot="1" x14ac:dyDescent="0.3">
      <c r="B14" s="496" t="s">
        <v>15</v>
      </c>
      <c r="C14" s="491">
        <f>SUM(C9:C13)</f>
        <v>169554</v>
      </c>
      <c r="D14" s="492">
        <f>SUM(D9:D13)</f>
        <v>3098631</v>
      </c>
      <c r="E14" s="493">
        <f t="shared" si="3"/>
        <v>54.719003327598543</v>
      </c>
      <c r="F14" s="492">
        <f>SUM(F9:F13)</f>
        <v>166266</v>
      </c>
      <c r="G14" s="492">
        <f>SUM(G9:G13)</f>
        <v>3368365</v>
      </c>
      <c r="H14" s="493">
        <f t="shared" si="0"/>
        <v>49.361040148558722</v>
      </c>
      <c r="I14" s="492">
        <f>SUM(I9:I13)</f>
        <v>335820</v>
      </c>
      <c r="J14" s="492">
        <f>SUM(J9:J13)</f>
        <v>6466996</v>
      </c>
      <c r="K14" s="494">
        <f t="shared" si="2"/>
        <v>51.928283240008192</v>
      </c>
      <c r="L14" s="129">
        <f>(I14/J14)*100</f>
        <v>5.1928283240008195</v>
      </c>
    </row>
    <row r="15" spans="2:12" x14ac:dyDescent="0.2">
      <c r="J15" s="126"/>
    </row>
    <row r="16" spans="2:12" ht="12.75" customHeight="1" x14ac:dyDescent="0.2">
      <c r="C16" s="546" t="s">
        <v>332</v>
      </c>
      <c r="D16" s="546"/>
      <c r="E16" s="546"/>
      <c r="F16" s="546"/>
      <c r="G16" s="546"/>
      <c r="H16" s="546"/>
      <c r="I16" s="546"/>
      <c r="J16" s="546"/>
      <c r="K16" s="546"/>
      <c r="L16" s="88"/>
    </row>
    <row r="17" spans="3:31" ht="30.75" customHeight="1" x14ac:dyDescent="0.2">
      <c r="C17" s="546" t="s">
        <v>291</v>
      </c>
      <c r="D17" s="546"/>
      <c r="E17" s="546"/>
      <c r="F17" s="546"/>
      <c r="G17" s="546"/>
      <c r="H17" s="546"/>
      <c r="I17" s="546"/>
      <c r="J17" s="546"/>
      <c r="K17" s="546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</row>
  </sheetData>
  <mergeCells count="5">
    <mergeCell ref="C16:K16"/>
    <mergeCell ref="C17:K17"/>
    <mergeCell ref="C5:K5"/>
    <mergeCell ref="C4:K4"/>
    <mergeCell ref="C2:K2"/>
  </mergeCells>
  <phoneticPr fontId="4" type="noConversion"/>
  <hyperlinks>
    <hyperlink ref="K3" location="Índice!A1" display="Volver al índice"/>
  </hyperlinks>
  <printOptions horizontalCentered="1" verticalCentered="1"/>
  <pageMargins left="0" right="0" top="0.94488188976377963" bottom="0.94488188976377963" header="0.31496062992125984" footer="0.31496062992125984"/>
  <pageSetup paperSize="9" firstPageNumber="5" orientation="landscape" useFirstPageNumber="1" r:id="rId1"/>
  <headerFooter alignWithMargins="0">
    <oddHeader>&amp;C&amp;G</oddHeader>
    <oddFooter>Página &amp;P</oddFooter>
  </headerFooter>
  <ignoredErrors>
    <ignoredError sqref="E14 H14" formula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6" tint="0.39997558519241921"/>
    <pageSetUpPr fitToPage="1"/>
  </sheetPr>
  <dimension ref="A1:K18"/>
  <sheetViews>
    <sheetView view="pageLayout" zoomScaleNormal="100" workbookViewId="0"/>
  </sheetViews>
  <sheetFormatPr baseColWidth="10" defaultColWidth="9.140625" defaultRowHeight="12.75" x14ac:dyDescent="0.2"/>
  <cols>
    <col min="1" max="1" width="2.7109375" style="295" customWidth="1"/>
    <col min="2" max="2" width="21.42578125" style="36" customWidth="1"/>
    <col min="3" max="3" width="12.5703125" style="36" customWidth="1"/>
    <col min="4" max="4" width="13.5703125" style="36" hidden="1" customWidth="1"/>
    <col min="5" max="5" width="22" style="36" customWidth="1"/>
    <col min="6" max="6" width="16.140625" style="36" customWidth="1"/>
    <col min="7" max="7" width="14.7109375" style="36" hidden="1" customWidth="1"/>
    <col min="8" max="8" width="21.28515625" style="36" customWidth="1"/>
    <col min="9" max="9" width="10.7109375" style="36" customWidth="1"/>
    <col min="10" max="10" width="19" style="36" hidden="1" customWidth="1"/>
    <col min="11" max="11" width="20.7109375" style="36" customWidth="1"/>
    <col min="12" max="12" width="12.85546875" style="36" customWidth="1"/>
    <col min="13" max="16384" width="9.140625" style="36"/>
  </cols>
  <sheetData>
    <row r="1" spans="2:11" ht="12" customHeight="1" x14ac:dyDescent="0.2"/>
    <row r="2" spans="2:11" ht="15" x14ac:dyDescent="0.25">
      <c r="B2" s="91"/>
      <c r="C2" s="556" t="s">
        <v>297</v>
      </c>
      <c r="D2" s="556"/>
      <c r="E2" s="556"/>
      <c r="F2" s="556"/>
      <c r="G2" s="556"/>
      <c r="H2" s="556"/>
      <c r="I2" s="556"/>
      <c r="J2" s="556"/>
      <c r="K2" s="556"/>
    </row>
    <row r="3" spans="2:11" ht="15" x14ac:dyDescent="0.25">
      <c r="B3" s="295"/>
      <c r="C3" s="91"/>
      <c r="D3" s="91"/>
      <c r="E3" s="83"/>
      <c r="F3" s="83"/>
      <c r="G3" s="83"/>
      <c r="H3" s="91"/>
      <c r="I3" s="91"/>
      <c r="J3" s="91"/>
      <c r="K3" s="127" t="s">
        <v>309</v>
      </c>
    </row>
    <row r="4" spans="2:11" ht="15" x14ac:dyDescent="0.25">
      <c r="C4" s="556" t="s">
        <v>25</v>
      </c>
      <c r="D4" s="556"/>
      <c r="E4" s="556"/>
      <c r="F4" s="556"/>
      <c r="G4" s="556"/>
      <c r="H4" s="556"/>
      <c r="I4" s="556"/>
      <c r="J4" s="556"/>
      <c r="K4" s="556"/>
    </row>
    <row r="5" spans="2:11" x14ac:dyDescent="0.2">
      <c r="C5" s="545" t="s">
        <v>299</v>
      </c>
      <c r="D5" s="545"/>
      <c r="E5" s="545"/>
      <c r="F5" s="545"/>
      <c r="G5" s="545"/>
      <c r="H5" s="545"/>
      <c r="I5" s="545"/>
      <c r="J5" s="545"/>
      <c r="K5" s="545"/>
    </row>
    <row r="6" spans="2:11" ht="19.5" thickBot="1" x14ac:dyDescent="0.35">
      <c r="B6" s="91"/>
      <c r="C6" s="91"/>
      <c r="D6" s="179" t="s">
        <v>71</v>
      </c>
      <c r="E6" s="91"/>
      <c r="F6" s="91"/>
      <c r="G6" s="179" t="s">
        <v>71</v>
      </c>
      <c r="H6" s="91"/>
      <c r="I6" s="91"/>
      <c r="J6" s="179" t="s">
        <v>71</v>
      </c>
      <c r="K6" s="91"/>
    </row>
    <row r="7" spans="2:11" ht="15.75" thickBot="1" x14ac:dyDescent="0.3">
      <c r="B7" s="91"/>
      <c r="C7" s="198" t="s">
        <v>17</v>
      </c>
      <c r="D7" s="199"/>
      <c r="E7" s="199" t="s">
        <v>55</v>
      </c>
      <c r="F7" s="199" t="s">
        <v>18</v>
      </c>
      <c r="G7" s="199"/>
      <c r="H7" s="199" t="s">
        <v>55</v>
      </c>
      <c r="I7" s="199" t="s">
        <v>15</v>
      </c>
      <c r="J7" s="199"/>
      <c r="K7" s="200" t="s">
        <v>55</v>
      </c>
    </row>
    <row r="8" spans="2:11" ht="15" x14ac:dyDescent="0.25">
      <c r="B8" s="92" t="s">
        <v>20</v>
      </c>
      <c r="C8" s="121">
        <v>2850</v>
      </c>
      <c r="D8" s="196">
        <v>206139</v>
      </c>
      <c r="E8" s="122">
        <f>C8/D8*1000</f>
        <v>13.82562251684543</v>
      </c>
      <c r="F8" s="93">
        <v>1567</v>
      </c>
      <c r="G8" s="197">
        <v>195799</v>
      </c>
      <c r="H8" s="122">
        <f>F8/G8*1000</f>
        <v>8.0031052252565136</v>
      </c>
      <c r="I8" s="94">
        <f t="shared" ref="I8:J11" si="0">C8+F8</f>
        <v>4417</v>
      </c>
      <c r="J8" s="123">
        <f t="shared" si="0"/>
        <v>401938</v>
      </c>
      <c r="K8" s="124">
        <f>I8/J8*1000</f>
        <v>10.989257049594714</v>
      </c>
    </row>
    <row r="9" spans="2:11" ht="15" x14ac:dyDescent="0.25">
      <c r="B9" s="95" t="s">
        <v>21</v>
      </c>
      <c r="C9" s="121">
        <v>12247</v>
      </c>
      <c r="D9" s="197">
        <v>406202</v>
      </c>
      <c r="E9" s="122">
        <f>C9/D9*1000</f>
        <v>30.150023879744559</v>
      </c>
      <c r="F9" s="93">
        <v>6474</v>
      </c>
      <c r="G9" s="197">
        <v>386531</v>
      </c>
      <c r="H9" s="122">
        <f>F9/G9*1000</f>
        <v>16.748980030062274</v>
      </c>
      <c r="I9" s="94">
        <f t="shared" si="0"/>
        <v>18721</v>
      </c>
      <c r="J9" s="123">
        <f t="shared" si="0"/>
        <v>792733</v>
      </c>
      <c r="K9" s="124">
        <f>I9/J9*1000</f>
        <v>23.615769748452507</v>
      </c>
    </row>
    <row r="10" spans="2:11" ht="15" x14ac:dyDescent="0.25">
      <c r="B10" s="95" t="s">
        <v>22</v>
      </c>
      <c r="C10" s="121">
        <v>33110</v>
      </c>
      <c r="D10" s="197">
        <v>1200526</v>
      </c>
      <c r="E10" s="122">
        <f>C10/D10*1000</f>
        <v>27.579577618477234</v>
      </c>
      <c r="F10" s="93">
        <v>26249</v>
      </c>
      <c r="G10" s="197">
        <v>1229394</v>
      </c>
      <c r="H10" s="122">
        <f>F10/G10*1000</f>
        <v>21.351169763314282</v>
      </c>
      <c r="I10" s="94">
        <f t="shared" si="0"/>
        <v>59359</v>
      </c>
      <c r="J10" s="123">
        <f t="shared" si="0"/>
        <v>2429920</v>
      </c>
      <c r="K10" s="124">
        <f>I10/J10*1000</f>
        <v>24.428376242839271</v>
      </c>
    </row>
    <row r="11" spans="2:11" ht="15.75" thickBot="1" x14ac:dyDescent="0.3">
      <c r="B11" s="95" t="s">
        <v>23</v>
      </c>
      <c r="C11" s="125">
        <v>61737</v>
      </c>
      <c r="D11" s="197">
        <v>829593</v>
      </c>
      <c r="E11" s="122">
        <f>C11/D11*1000</f>
        <v>74.418419634688334</v>
      </c>
      <c r="F11" s="93">
        <v>57224</v>
      </c>
      <c r="G11" s="197">
        <v>910006</v>
      </c>
      <c r="H11" s="122">
        <f>F11/G11*1000</f>
        <v>62.883101869658006</v>
      </c>
      <c r="I11" s="94">
        <f t="shared" si="0"/>
        <v>118961</v>
      </c>
      <c r="J11" s="123">
        <f t="shared" si="0"/>
        <v>1739599</v>
      </c>
      <c r="K11" s="124">
        <f>I11/J11*1000</f>
        <v>68.384150600224544</v>
      </c>
    </row>
    <row r="12" spans="2:11" ht="17.25" customHeight="1" thickBot="1" x14ac:dyDescent="0.3">
      <c r="B12" s="195" t="s">
        <v>15</v>
      </c>
      <c r="C12" s="201">
        <f>SUM(C8:C11)</f>
        <v>109944</v>
      </c>
      <c r="D12" s="202">
        <f>SUM(D8:D11)</f>
        <v>2642460</v>
      </c>
      <c r="E12" s="203">
        <f>C12/D12*1000</f>
        <v>41.606684680184372</v>
      </c>
      <c r="F12" s="202">
        <f>SUM(F8:F11)</f>
        <v>91514</v>
      </c>
      <c r="G12" s="202">
        <f>SUM(G8:G11)</f>
        <v>2721730</v>
      </c>
      <c r="H12" s="203">
        <f>F12/G12*1000</f>
        <v>33.623467426967409</v>
      </c>
      <c r="I12" s="202">
        <f>SUM(I8:I11)</f>
        <v>201458</v>
      </c>
      <c r="J12" s="202">
        <f>SUM(J8:J11)</f>
        <v>5364190</v>
      </c>
      <c r="K12" s="204">
        <f>I12/J12*1000</f>
        <v>37.556089549400745</v>
      </c>
    </row>
    <row r="13" spans="2:11" x14ac:dyDescent="0.2">
      <c r="J13" s="126"/>
    </row>
    <row r="15" spans="2:11" x14ac:dyDescent="0.2">
      <c r="B15" s="545" t="s">
        <v>350</v>
      </c>
      <c r="C15" s="545"/>
      <c r="D15" s="545"/>
      <c r="E15" s="545"/>
      <c r="F15" s="545"/>
      <c r="G15" s="545"/>
      <c r="H15" s="545"/>
      <c r="I15" s="545"/>
      <c r="J15" s="545"/>
      <c r="K15" s="545"/>
    </row>
    <row r="16" spans="2:11" x14ac:dyDescent="0.2">
      <c r="B16" s="546" t="s">
        <v>291</v>
      </c>
      <c r="C16" s="546"/>
      <c r="D16" s="546"/>
      <c r="E16" s="546"/>
      <c r="F16" s="546"/>
      <c r="G16" s="546"/>
      <c r="H16" s="546"/>
      <c r="I16" s="546"/>
      <c r="J16" s="546"/>
      <c r="K16" s="546"/>
    </row>
    <row r="17" spans="3:8" x14ac:dyDescent="0.2">
      <c r="C17" s="40"/>
      <c r="D17" s="40"/>
      <c r="E17" s="40"/>
      <c r="F17" s="40"/>
      <c r="G17" s="40"/>
      <c r="H17" s="40"/>
    </row>
    <row r="18" spans="3:8" ht="15" customHeight="1" x14ac:dyDescent="0.2">
      <c r="C18" s="40"/>
      <c r="D18" s="40"/>
      <c r="E18" s="40"/>
    </row>
  </sheetData>
  <mergeCells count="5">
    <mergeCell ref="B15:K15"/>
    <mergeCell ref="B16:K16"/>
    <mergeCell ref="C4:K4"/>
    <mergeCell ref="C5:K5"/>
    <mergeCell ref="C2:K2"/>
  </mergeCells>
  <phoneticPr fontId="4" type="noConversion"/>
  <hyperlinks>
    <hyperlink ref="K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6" orientation="landscape" useFirstPageNumber="1" r:id="rId1"/>
  <headerFooter alignWithMargins="0">
    <oddHeader>&amp;C&amp;G</oddHeader>
    <oddFooter>Página &amp;P</oddFooter>
  </headerFooter>
  <ignoredErrors>
    <ignoredError sqref="E12 H12" formula="1"/>
  </ignoredError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6" tint="0.39997558519241921"/>
    <pageSetUpPr fitToPage="1"/>
  </sheetPr>
  <dimension ref="A1:S64"/>
  <sheetViews>
    <sheetView view="pageLayout" topLeftCell="A9" zoomScaleNormal="100" workbookViewId="0"/>
  </sheetViews>
  <sheetFormatPr baseColWidth="10" defaultColWidth="7.28515625" defaultRowHeight="12.75" x14ac:dyDescent="0.2"/>
  <cols>
    <col min="1" max="1" width="2.85546875" style="295" customWidth="1"/>
    <col min="2" max="2" width="20" style="36" customWidth="1"/>
    <col min="3" max="14" width="10.140625" style="36" customWidth="1"/>
    <col min="15" max="15" width="23" style="36" customWidth="1"/>
    <col min="16" max="16" width="25.7109375" style="36" customWidth="1"/>
    <col min="17" max="18" width="7.7109375" style="36" customWidth="1"/>
    <col min="19" max="19" width="31.42578125" style="36" customWidth="1"/>
    <col min="20" max="16384" width="7.28515625" style="36"/>
  </cols>
  <sheetData>
    <row r="1" spans="1:19" x14ac:dyDescent="0.2">
      <c r="B1" s="295"/>
    </row>
    <row r="2" spans="1:19" ht="15" x14ac:dyDescent="0.25">
      <c r="C2" s="560" t="s">
        <v>62</v>
      </c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</row>
    <row r="3" spans="1:19" ht="25.5" x14ac:dyDescent="0.2"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35" t="s">
        <v>309</v>
      </c>
    </row>
    <row r="4" spans="1:19" x14ac:dyDescent="0.2">
      <c r="C4" s="559" t="s">
        <v>69</v>
      </c>
      <c r="D4" s="559"/>
      <c r="E4" s="559"/>
      <c r="F4" s="559"/>
      <c r="G4" s="559"/>
      <c r="H4" s="559"/>
      <c r="I4" s="559"/>
      <c r="J4" s="559"/>
      <c r="K4" s="559"/>
      <c r="L4" s="559"/>
      <c r="M4" s="559"/>
      <c r="N4" s="559"/>
    </row>
    <row r="5" spans="1:19" x14ac:dyDescent="0.2"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1:19" ht="13.5" thickBot="1" x14ac:dyDescent="0.25"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40"/>
    </row>
    <row r="7" spans="1:19" ht="19.7" customHeight="1" thickTop="1" x14ac:dyDescent="0.2">
      <c r="B7" s="118"/>
      <c r="C7" s="561" t="s">
        <v>40</v>
      </c>
      <c r="D7" s="562"/>
      <c r="E7" s="563"/>
      <c r="F7" s="564" t="s">
        <v>41</v>
      </c>
      <c r="G7" s="562"/>
      <c r="H7" s="563"/>
      <c r="I7" s="564" t="s">
        <v>23</v>
      </c>
      <c r="J7" s="562"/>
      <c r="K7" s="565"/>
      <c r="L7" s="566" t="s">
        <v>42</v>
      </c>
      <c r="M7" s="568" t="s">
        <v>43</v>
      </c>
      <c r="N7" s="557" t="s">
        <v>15</v>
      </c>
      <c r="O7" s="40"/>
    </row>
    <row r="8" spans="1:19" ht="19.7" customHeight="1" thickBot="1" x14ac:dyDescent="0.25">
      <c r="B8" s="118"/>
      <c r="C8" s="456" t="s">
        <v>38</v>
      </c>
      <c r="D8" s="385" t="s">
        <v>39</v>
      </c>
      <c r="E8" s="386" t="s">
        <v>44</v>
      </c>
      <c r="F8" s="384" t="s">
        <v>38</v>
      </c>
      <c r="G8" s="385" t="s">
        <v>39</v>
      </c>
      <c r="H8" s="386" t="s">
        <v>44</v>
      </c>
      <c r="I8" s="384" t="s">
        <v>38</v>
      </c>
      <c r="J8" s="385" t="s">
        <v>39</v>
      </c>
      <c r="K8" s="474" t="s">
        <v>44</v>
      </c>
      <c r="L8" s="567"/>
      <c r="M8" s="569"/>
      <c r="N8" s="558"/>
      <c r="O8" s="40"/>
    </row>
    <row r="9" spans="1:19" s="119" customFormat="1" ht="19.7" customHeight="1" thickTop="1" x14ac:dyDescent="0.2">
      <c r="A9" s="298"/>
      <c r="B9" s="520" t="s">
        <v>34</v>
      </c>
      <c r="C9" s="469">
        <f>C10+C11+C12+C13+C14</f>
        <v>1885</v>
      </c>
      <c r="D9" s="458">
        <f t="shared" ref="D9:G9" si="0">D10+D11+D12+D13+D14</f>
        <v>1524</v>
      </c>
      <c r="E9" s="459">
        <f t="shared" ref="E9:E14" si="1">SUM(C9:D9)</f>
        <v>3409</v>
      </c>
      <c r="F9" s="457">
        <f t="shared" si="0"/>
        <v>11160</v>
      </c>
      <c r="G9" s="458">
        <f t="shared" si="0"/>
        <v>10091</v>
      </c>
      <c r="H9" s="459">
        <f t="shared" ref="H9:H14" si="2">SUM(F9:G9)</f>
        <v>21251</v>
      </c>
      <c r="I9" s="457">
        <f>I10+I11+I12+I13+I14</f>
        <v>38327</v>
      </c>
      <c r="J9" s="458">
        <f>J10+J11+J12+J13+J14</f>
        <v>33607</v>
      </c>
      <c r="K9" s="475">
        <f>SUM(I9:J9)</f>
        <v>71934</v>
      </c>
      <c r="L9" s="480">
        <f>C9+F9+I9</f>
        <v>51372</v>
      </c>
      <c r="M9" s="458">
        <f>D9+G9+J9</f>
        <v>45222</v>
      </c>
      <c r="N9" s="460">
        <f t="shared" ref="N9:N14" si="3">SUM(L9:M9)</f>
        <v>96594</v>
      </c>
      <c r="P9" s="36"/>
      <c r="Q9" s="36"/>
      <c r="R9" s="36"/>
      <c r="S9" s="36"/>
    </row>
    <row r="10" spans="1:19" ht="19.7" customHeight="1" x14ac:dyDescent="0.2">
      <c r="B10" s="521" t="s">
        <v>3</v>
      </c>
      <c r="C10" s="470">
        <v>430</v>
      </c>
      <c r="D10" s="391">
        <v>384</v>
      </c>
      <c r="E10" s="392">
        <f t="shared" si="1"/>
        <v>814</v>
      </c>
      <c r="F10" s="390">
        <v>4150</v>
      </c>
      <c r="G10" s="391">
        <v>3785</v>
      </c>
      <c r="H10" s="392">
        <f t="shared" si="2"/>
        <v>7935</v>
      </c>
      <c r="I10" s="390">
        <v>14681</v>
      </c>
      <c r="J10" s="391">
        <v>15252</v>
      </c>
      <c r="K10" s="476">
        <f t="shared" ref="K10:K14" si="4">SUM(I10:J10)</f>
        <v>29933</v>
      </c>
      <c r="L10" s="481">
        <f t="shared" ref="L10:L20" si="5">C10+F10+I10</f>
        <v>19261</v>
      </c>
      <c r="M10" s="391">
        <f t="shared" ref="M10:M14" si="6">D10+G10+J10</f>
        <v>19421</v>
      </c>
      <c r="N10" s="461">
        <f t="shared" si="3"/>
        <v>38682</v>
      </c>
    </row>
    <row r="11" spans="1:19" ht="19.7" customHeight="1" x14ac:dyDescent="0.2">
      <c r="B11" s="521" t="s">
        <v>4</v>
      </c>
      <c r="C11" s="470">
        <v>471</v>
      </c>
      <c r="D11" s="391">
        <v>378</v>
      </c>
      <c r="E11" s="392">
        <f t="shared" si="1"/>
        <v>849</v>
      </c>
      <c r="F11" s="390">
        <v>2853</v>
      </c>
      <c r="G11" s="391">
        <v>2801</v>
      </c>
      <c r="H11" s="392">
        <f t="shared" si="2"/>
        <v>5654</v>
      </c>
      <c r="I11" s="390">
        <v>14778</v>
      </c>
      <c r="J11" s="391">
        <v>10533</v>
      </c>
      <c r="K11" s="476">
        <f t="shared" si="4"/>
        <v>25311</v>
      </c>
      <c r="L11" s="481">
        <f t="shared" si="5"/>
        <v>18102</v>
      </c>
      <c r="M11" s="391">
        <f t="shared" si="6"/>
        <v>13712</v>
      </c>
      <c r="N11" s="461">
        <f t="shared" si="3"/>
        <v>31814</v>
      </c>
    </row>
    <row r="12" spans="1:19" ht="19.7" customHeight="1" x14ac:dyDescent="0.2">
      <c r="B12" s="521" t="s">
        <v>5</v>
      </c>
      <c r="C12" s="470">
        <v>826</v>
      </c>
      <c r="D12" s="391">
        <v>622</v>
      </c>
      <c r="E12" s="392">
        <f t="shared" si="1"/>
        <v>1448</v>
      </c>
      <c r="F12" s="390">
        <v>3625</v>
      </c>
      <c r="G12" s="391">
        <v>3053</v>
      </c>
      <c r="H12" s="392">
        <f t="shared" si="2"/>
        <v>6678</v>
      </c>
      <c r="I12" s="390">
        <v>7534</v>
      </c>
      <c r="J12" s="391">
        <v>6640</v>
      </c>
      <c r="K12" s="476">
        <f t="shared" si="4"/>
        <v>14174</v>
      </c>
      <c r="L12" s="481">
        <f t="shared" si="5"/>
        <v>11985</v>
      </c>
      <c r="M12" s="391">
        <f t="shared" si="6"/>
        <v>10315</v>
      </c>
      <c r="N12" s="461">
        <f t="shared" si="3"/>
        <v>22300</v>
      </c>
    </row>
    <row r="13" spans="1:19" ht="19.7" customHeight="1" x14ac:dyDescent="0.2">
      <c r="B13" s="521" t="s">
        <v>6</v>
      </c>
      <c r="C13" s="470">
        <v>62</v>
      </c>
      <c r="D13" s="391">
        <v>37</v>
      </c>
      <c r="E13" s="392">
        <f t="shared" si="1"/>
        <v>99</v>
      </c>
      <c r="F13" s="390">
        <v>185</v>
      </c>
      <c r="G13" s="391">
        <v>106</v>
      </c>
      <c r="H13" s="392">
        <f t="shared" si="2"/>
        <v>291</v>
      </c>
      <c r="I13" s="390">
        <v>455</v>
      </c>
      <c r="J13" s="391">
        <v>229</v>
      </c>
      <c r="K13" s="476">
        <f t="shared" si="4"/>
        <v>684</v>
      </c>
      <c r="L13" s="481">
        <f t="shared" si="5"/>
        <v>702</v>
      </c>
      <c r="M13" s="391">
        <f t="shared" si="6"/>
        <v>372</v>
      </c>
      <c r="N13" s="461">
        <f t="shared" si="3"/>
        <v>1074</v>
      </c>
    </row>
    <row r="14" spans="1:19" ht="19.7" customHeight="1" x14ac:dyDescent="0.2">
      <c r="B14" s="521" t="s">
        <v>7</v>
      </c>
      <c r="C14" s="470">
        <v>96</v>
      </c>
      <c r="D14" s="391">
        <v>103</v>
      </c>
      <c r="E14" s="392">
        <f t="shared" si="1"/>
        <v>199</v>
      </c>
      <c r="F14" s="390">
        <v>347</v>
      </c>
      <c r="G14" s="391">
        <v>346</v>
      </c>
      <c r="H14" s="392">
        <f t="shared" si="2"/>
        <v>693</v>
      </c>
      <c r="I14" s="390">
        <v>879</v>
      </c>
      <c r="J14" s="393">
        <v>953</v>
      </c>
      <c r="K14" s="476">
        <f t="shared" si="4"/>
        <v>1832</v>
      </c>
      <c r="L14" s="481">
        <f t="shared" si="5"/>
        <v>1322</v>
      </c>
      <c r="M14" s="391">
        <f t="shared" si="6"/>
        <v>1402</v>
      </c>
      <c r="N14" s="461">
        <f t="shared" si="3"/>
        <v>2724</v>
      </c>
    </row>
    <row r="15" spans="1:19" s="119" customFormat="1" ht="19.7" customHeight="1" x14ac:dyDescent="0.2">
      <c r="A15" s="298"/>
      <c r="B15" s="522" t="s">
        <v>35</v>
      </c>
      <c r="C15" s="471">
        <f t="shared" ref="C15:J15" si="7">C16+C17</f>
        <v>4671</v>
      </c>
      <c r="D15" s="388">
        <f t="shared" si="7"/>
        <v>2844</v>
      </c>
      <c r="E15" s="389">
        <f t="shared" ref="E15:E20" si="8">SUM(C15:D15)</f>
        <v>7515</v>
      </c>
      <c r="F15" s="387">
        <f t="shared" si="7"/>
        <v>12307</v>
      </c>
      <c r="G15" s="388">
        <f t="shared" si="7"/>
        <v>8567</v>
      </c>
      <c r="H15" s="389">
        <f t="shared" ref="H15:H20" si="9">SUM(F15:G15)</f>
        <v>20874</v>
      </c>
      <c r="I15" s="387">
        <f t="shared" si="7"/>
        <v>13364</v>
      </c>
      <c r="J15" s="388">
        <f t="shared" si="7"/>
        <v>13797</v>
      </c>
      <c r="K15" s="477">
        <f t="shared" ref="K15:K20" si="10">SUM(I15:J15)</f>
        <v>27161</v>
      </c>
      <c r="L15" s="482">
        <f t="shared" si="5"/>
        <v>30342</v>
      </c>
      <c r="M15" s="394">
        <f t="shared" ref="M15:M20" si="11">D15+G15+J15</f>
        <v>25208</v>
      </c>
      <c r="N15" s="462">
        <f t="shared" ref="N15:N20" si="12">SUM(L15:M15)</f>
        <v>55550</v>
      </c>
      <c r="P15" s="36"/>
      <c r="Q15" s="36"/>
      <c r="R15" s="36"/>
      <c r="S15" s="36"/>
    </row>
    <row r="16" spans="1:19" ht="19.7" customHeight="1" x14ac:dyDescent="0.2">
      <c r="B16" s="521" t="s">
        <v>10</v>
      </c>
      <c r="C16" s="470">
        <v>2775</v>
      </c>
      <c r="D16" s="391">
        <v>2125</v>
      </c>
      <c r="E16" s="392">
        <f t="shared" si="8"/>
        <v>4900</v>
      </c>
      <c r="F16" s="390">
        <v>5684</v>
      </c>
      <c r="G16" s="391">
        <v>4219</v>
      </c>
      <c r="H16" s="392">
        <f t="shared" si="9"/>
        <v>9903</v>
      </c>
      <c r="I16" s="390">
        <v>3615</v>
      </c>
      <c r="J16" s="391">
        <v>2938</v>
      </c>
      <c r="K16" s="476">
        <f t="shared" si="10"/>
        <v>6553</v>
      </c>
      <c r="L16" s="481">
        <f t="shared" si="5"/>
        <v>12074</v>
      </c>
      <c r="M16" s="391">
        <f t="shared" si="11"/>
        <v>9282</v>
      </c>
      <c r="N16" s="461">
        <f t="shared" si="12"/>
        <v>21356</v>
      </c>
    </row>
    <row r="17" spans="1:19" ht="19.7" customHeight="1" x14ac:dyDescent="0.2">
      <c r="B17" s="521" t="s">
        <v>11</v>
      </c>
      <c r="C17" s="470">
        <v>1896</v>
      </c>
      <c r="D17" s="391">
        <v>719</v>
      </c>
      <c r="E17" s="392">
        <f t="shared" si="8"/>
        <v>2615</v>
      </c>
      <c r="F17" s="390">
        <v>6623</v>
      </c>
      <c r="G17" s="391">
        <v>4348</v>
      </c>
      <c r="H17" s="392">
        <f t="shared" si="9"/>
        <v>10971</v>
      </c>
      <c r="I17" s="390">
        <v>9749</v>
      </c>
      <c r="J17" s="391">
        <v>10859</v>
      </c>
      <c r="K17" s="476">
        <f t="shared" si="10"/>
        <v>20608</v>
      </c>
      <c r="L17" s="481">
        <f t="shared" si="5"/>
        <v>18268</v>
      </c>
      <c r="M17" s="391">
        <f t="shared" si="11"/>
        <v>15926</v>
      </c>
      <c r="N17" s="461">
        <f t="shared" si="12"/>
        <v>34194</v>
      </c>
    </row>
    <row r="18" spans="1:19" s="119" customFormat="1" ht="19.7" customHeight="1" x14ac:dyDescent="0.2">
      <c r="A18" s="298"/>
      <c r="B18" s="522" t="s">
        <v>36</v>
      </c>
      <c r="C18" s="471">
        <f>C19+C20</f>
        <v>701</v>
      </c>
      <c r="D18" s="388">
        <f>D19+D20</f>
        <v>561</v>
      </c>
      <c r="E18" s="389">
        <f t="shared" si="8"/>
        <v>1262</v>
      </c>
      <c r="F18" s="387">
        <f>F19+F20</f>
        <v>3328</v>
      </c>
      <c r="G18" s="388">
        <f>G19+G20</f>
        <v>3065</v>
      </c>
      <c r="H18" s="389">
        <f t="shared" si="9"/>
        <v>6393</v>
      </c>
      <c r="I18" s="387">
        <f>I19+I20</f>
        <v>8344</v>
      </c>
      <c r="J18" s="388">
        <f>J19+J20</f>
        <v>8523</v>
      </c>
      <c r="K18" s="477">
        <f t="shared" si="10"/>
        <v>16867</v>
      </c>
      <c r="L18" s="482">
        <f t="shared" si="5"/>
        <v>12373</v>
      </c>
      <c r="M18" s="394">
        <f t="shared" si="11"/>
        <v>12149</v>
      </c>
      <c r="N18" s="462">
        <f t="shared" si="12"/>
        <v>24522</v>
      </c>
      <c r="P18" s="36"/>
      <c r="Q18" s="36"/>
      <c r="R18" s="36"/>
      <c r="S18" s="36"/>
    </row>
    <row r="19" spans="1:19" ht="19.7" customHeight="1" x14ac:dyDescent="0.2">
      <c r="B19" s="521" t="s">
        <v>13</v>
      </c>
      <c r="C19" s="470">
        <v>364</v>
      </c>
      <c r="D19" s="391">
        <v>283</v>
      </c>
      <c r="E19" s="392">
        <f t="shared" si="8"/>
        <v>647</v>
      </c>
      <c r="F19" s="390">
        <v>1531</v>
      </c>
      <c r="G19" s="391">
        <v>1499</v>
      </c>
      <c r="H19" s="392">
        <f t="shared" si="9"/>
        <v>3030</v>
      </c>
      <c r="I19" s="390">
        <v>3941</v>
      </c>
      <c r="J19" s="391">
        <v>4174</v>
      </c>
      <c r="K19" s="476">
        <f t="shared" si="10"/>
        <v>8115</v>
      </c>
      <c r="L19" s="481">
        <f t="shared" si="5"/>
        <v>5836</v>
      </c>
      <c r="M19" s="391">
        <f t="shared" si="11"/>
        <v>5956</v>
      </c>
      <c r="N19" s="461">
        <f t="shared" si="12"/>
        <v>11792</v>
      </c>
    </row>
    <row r="20" spans="1:19" ht="19.7" customHeight="1" x14ac:dyDescent="0.2">
      <c r="B20" s="521" t="s">
        <v>14</v>
      </c>
      <c r="C20" s="470">
        <v>337</v>
      </c>
      <c r="D20" s="391">
        <v>278</v>
      </c>
      <c r="E20" s="392">
        <f t="shared" si="8"/>
        <v>615</v>
      </c>
      <c r="F20" s="390">
        <v>1797</v>
      </c>
      <c r="G20" s="391">
        <v>1566</v>
      </c>
      <c r="H20" s="392">
        <f t="shared" si="9"/>
        <v>3363</v>
      </c>
      <c r="I20" s="390">
        <v>4403</v>
      </c>
      <c r="J20" s="391">
        <v>4349</v>
      </c>
      <c r="K20" s="476">
        <f t="shared" si="10"/>
        <v>8752</v>
      </c>
      <c r="L20" s="483">
        <f t="shared" si="5"/>
        <v>6537</v>
      </c>
      <c r="M20" s="395">
        <f t="shared" si="11"/>
        <v>6193</v>
      </c>
      <c r="N20" s="463">
        <f t="shared" si="12"/>
        <v>12730</v>
      </c>
    </row>
    <row r="21" spans="1:19" ht="19.7" customHeight="1" x14ac:dyDescent="0.2">
      <c r="B21" s="522" t="s">
        <v>8</v>
      </c>
      <c r="C21" s="471">
        <v>208</v>
      </c>
      <c r="D21" s="388">
        <v>129</v>
      </c>
      <c r="E21" s="389">
        <f>SUM(C21:D21)</f>
        <v>337</v>
      </c>
      <c r="F21" s="387">
        <v>604</v>
      </c>
      <c r="G21" s="388">
        <v>516</v>
      </c>
      <c r="H21" s="389">
        <f>SUM(F21:G21)</f>
        <v>1120</v>
      </c>
      <c r="I21" s="387">
        <v>1009</v>
      </c>
      <c r="J21" s="388">
        <v>979</v>
      </c>
      <c r="K21" s="477">
        <f>SUM(I21:J21)</f>
        <v>1988</v>
      </c>
      <c r="L21" s="484">
        <f>C21+F21+I21</f>
        <v>1821</v>
      </c>
      <c r="M21" s="388">
        <f>D21+G21+J21</f>
        <v>1624</v>
      </c>
      <c r="N21" s="462">
        <f>SUM(L21:M21)</f>
        <v>3445</v>
      </c>
    </row>
    <row r="22" spans="1:19" ht="19.7" customHeight="1" thickBot="1" x14ac:dyDescent="0.25">
      <c r="B22" s="523" t="s">
        <v>330</v>
      </c>
      <c r="C22" s="472">
        <v>1</v>
      </c>
      <c r="D22" s="397">
        <v>0</v>
      </c>
      <c r="E22" s="398">
        <f>SUM(C22:D22)</f>
        <v>1</v>
      </c>
      <c r="F22" s="396">
        <v>144</v>
      </c>
      <c r="G22" s="397">
        <v>86</v>
      </c>
      <c r="H22" s="398">
        <f>SUM(F22:G22)</f>
        <v>230</v>
      </c>
      <c r="I22" s="396">
        <v>693</v>
      </c>
      <c r="J22" s="397">
        <v>318</v>
      </c>
      <c r="K22" s="478">
        <f>SUM(I22:J22)</f>
        <v>1011</v>
      </c>
      <c r="L22" s="485">
        <f>C22+F22+I22</f>
        <v>838</v>
      </c>
      <c r="M22" s="397">
        <f>D22+G22+J22</f>
        <v>404</v>
      </c>
      <c r="N22" s="464">
        <f>SUM(L22:M22)</f>
        <v>1242</v>
      </c>
    </row>
    <row r="23" spans="1:19" ht="19.7" customHeight="1" thickBot="1" x14ac:dyDescent="0.25">
      <c r="B23" s="524" t="s">
        <v>15</v>
      </c>
      <c r="C23" s="473">
        <f>C9+C15+C18+C21+C22</f>
        <v>7466</v>
      </c>
      <c r="D23" s="466">
        <f>D9+D15+D18+D21+D22</f>
        <v>5058</v>
      </c>
      <c r="E23" s="467">
        <f t="shared" ref="E23:K23" si="13">E9+E15+E18+E21+E22</f>
        <v>12524</v>
      </c>
      <c r="F23" s="465">
        <f t="shared" si="13"/>
        <v>27543</v>
      </c>
      <c r="G23" s="466">
        <f t="shared" si="13"/>
        <v>22325</v>
      </c>
      <c r="H23" s="467">
        <f t="shared" si="13"/>
        <v>49868</v>
      </c>
      <c r="I23" s="465">
        <f t="shared" si="13"/>
        <v>61737</v>
      </c>
      <c r="J23" s="466">
        <f t="shared" si="13"/>
        <v>57224</v>
      </c>
      <c r="K23" s="479">
        <f t="shared" si="13"/>
        <v>118961</v>
      </c>
      <c r="L23" s="486">
        <f>L9+L15+L18+L21+L22</f>
        <v>96746</v>
      </c>
      <c r="M23" s="466">
        <f>M9+M15+M18+M21+M22</f>
        <v>84607</v>
      </c>
      <c r="N23" s="468">
        <f>SUM(L23:M23)</f>
        <v>181353</v>
      </c>
      <c r="O23" s="120"/>
    </row>
    <row r="24" spans="1:19" ht="13.5" thickTop="1" x14ac:dyDescent="0.2">
      <c r="B24" s="266"/>
    </row>
    <row r="25" spans="1:19" ht="15" customHeight="1" x14ac:dyDescent="0.2">
      <c r="C25" s="546" t="s">
        <v>331</v>
      </c>
      <c r="D25" s="546"/>
      <c r="E25" s="546"/>
      <c r="F25" s="546"/>
      <c r="G25" s="546"/>
      <c r="H25" s="546"/>
      <c r="I25" s="546"/>
      <c r="J25" s="546"/>
      <c r="K25" s="546"/>
      <c r="L25" s="546"/>
      <c r="M25" s="546"/>
      <c r="N25" s="546"/>
    </row>
    <row r="26" spans="1:19" ht="15" customHeight="1" x14ac:dyDescent="0.2">
      <c r="C26" s="545" t="s">
        <v>292</v>
      </c>
      <c r="D26" s="545"/>
      <c r="E26" s="545"/>
      <c r="F26" s="545"/>
      <c r="G26" s="545"/>
      <c r="H26" s="545"/>
      <c r="I26" s="545"/>
      <c r="J26" s="545"/>
      <c r="K26" s="545"/>
      <c r="L26" s="545"/>
      <c r="M26" s="545"/>
      <c r="N26" s="545"/>
    </row>
    <row r="27" spans="1:19" ht="15" customHeight="1" x14ac:dyDescent="0.2"/>
    <row r="28" spans="1:19" ht="15" customHeight="1" x14ac:dyDescent="0.2">
      <c r="N28" s="34"/>
    </row>
    <row r="29" spans="1:19" ht="15" customHeight="1" x14ac:dyDescent="0.2">
      <c r="J29" s="34"/>
    </row>
    <row r="30" spans="1:19" ht="15" customHeight="1" x14ac:dyDescent="0.2"/>
    <row r="31" spans="1:19" ht="15" customHeight="1" x14ac:dyDescent="0.2"/>
    <row r="32" spans="1:19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64" ht="2.25" customHeight="1" x14ac:dyDescent="0.2"/>
  </sheetData>
  <mergeCells count="10">
    <mergeCell ref="N7:N8"/>
    <mergeCell ref="C4:N4"/>
    <mergeCell ref="C2:N2"/>
    <mergeCell ref="C25:N25"/>
    <mergeCell ref="C26:N26"/>
    <mergeCell ref="C7:E7"/>
    <mergeCell ref="F7:H7"/>
    <mergeCell ref="I7:K7"/>
    <mergeCell ref="L7:L8"/>
    <mergeCell ref="M7:M8"/>
  </mergeCells>
  <phoneticPr fontId="4" type="noConversion"/>
  <hyperlinks>
    <hyperlink ref="N3" location="Índice!A1" display="Volver al índice"/>
  </hyperlinks>
  <printOptions horizontalCentered="1"/>
  <pageMargins left="0" right="0" top="0.98425196850393704" bottom="0.74803149606299213" header="0" footer="0"/>
  <pageSetup paperSize="9" firstPageNumber="7" orientation="landscape" useFirstPageNumber="1" r:id="rId1"/>
  <headerFooter alignWithMargins="0">
    <oddHeader>&amp;C&amp;G</oddHeader>
    <oddFooter>Página &amp;P</oddFooter>
  </headerFooter>
  <colBreaks count="1" manualBreakCount="1">
    <brk id="14" max="1048575" man="1"/>
  </colBreaks>
  <ignoredErrors>
    <ignoredError sqref="H15 H18 E15 E18 E9:I9" formula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9" tint="0.39997558519241921"/>
  </sheetPr>
  <dimension ref="B1:K37"/>
  <sheetViews>
    <sheetView view="pageLayout" zoomScaleNormal="100" workbookViewId="0">
      <selection activeCell="D13" sqref="D13"/>
    </sheetView>
  </sheetViews>
  <sheetFormatPr baseColWidth="10" defaultRowHeight="12.75" x14ac:dyDescent="0.2"/>
  <cols>
    <col min="1" max="1" width="2.85546875" style="44" customWidth="1"/>
    <col min="2" max="2" width="21.85546875" style="44" customWidth="1"/>
    <col min="3" max="3" width="32.85546875" style="44" customWidth="1"/>
    <col min="4" max="4" width="12.85546875" style="44" customWidth="1"/>
    <col min="5" max="5" width="18.7109375" style="44" customWidth="1"/>
    <col min="6" max="6" width="21.7109375" style="44" customWidth="1"/>
    <col min="7" max="7" width="27.140625" style="44" customWidth="1"/>
    <col min="8" max="9" width="11.42578125" style="44"/>
    <col min="10" max="10" width="32.42578125" style="44" customWidth="1"/>
    <col min="11" max="16384" width="11.42578125" style="44"/>
  </cols>
  <sheetData>
    <row r="1" spans="2:11" x14ac:dyDescent="0.2">
      <c r="B1" s="102"/>
      <c r="C1" s="102"/>
      <c r="D1" s="102"/>
      <c r="E1" s="103"/>
      <c r="F1" s="103"/>
      <c r="G1" s="103"/>
      <c r="H1" s="102"/>
      <c r="J1" s="46"/>
      <c r="K1" s="46"/>
    </row>
    <row r="2" spans="2:11" ht="15" x14ac:dyDescent="0.25">
      <c r="B2" s="571" t="s">
        <v>63</v>
      </c>
      <c r="C2" s="571"/>
      <c r="D2" s="571"/>
      <c r="E2" s="104"/>
      <c r="F2" s="45"/>
      <c r="G2" s="105"/>
      <c r="H2" s="106"/>
      <c r="J2" s="107"/>
      <c r="K2" s="107"/>
    </row>
    <row r="3" spans="2:11" ht="15" x14ac:dyDescent="0.25">
      <c r="B3" s="106"/>
      <c r="C3" s="106"/>
      <c r="D3" s="117" t="s">
        <v>309</v>
      </c>
      <c r="E3" s="105"/>
      <c r="F3" s="105"/>
      <c r="G3" s="105"/>
      <c r="H3" s="106"/>
      <c r="J3" s="14"/>
      <c r="K3" s="15"/>
    </row>
    <row r="4" spans="2:11" ht="15" x14ac:dyDescent="0.25">
      <c r="B4" s="571" t="s">
        <v>304</v>
      </c>
      <c r="C4" s="571"/>
      <c r="D4" s="571"/>
      <c r="E4" s="104"/>
      <c r="F4" s="14"/>
      <c r="G4" s="15"/>
      <c r="H4" s="108"/>
      <c r="J4" s="14"/>
      <c r="K4" s="15"/>
    </row>
    <row r="5" spans="2:11" ht="15" x14ac:dyDescent="0.25">
      <c r="B5" s="570" t="s">
        <v>0</v>
      </c>
      <c r="C5" s="570"/>
      <c r="D5" s="570"/>
      <c r="E5" s="109"/>
      <c r="F5" s="103"/>
      <c r="G5" s="45"/>
      <c r="H5" s="108"/>
      <c r="I5" s="45"/>
      <c r="J5" s="14"/>
      <c r="K5" s="46"/>
    </row>
    <row r="6" spans="2:11" ht="15" x14ac:dyDescent="0.25">
      <c r="B6" s="102"/>
      <c r="C6" s="102"/>
      <c r="D6" s="102"/>
      <c r="E6" s="103"/>
      <c r="F6" s="103"/>
      <c r="G6" s="45"/>
      <c r="H6" s="108"/>
      <c r="I6" s="45"/>
      <c r="J6" s="14"/>
      <c r="K6" s="46"/>
    </row>
    <row r="7" spans="2:11" ht="15.75" thickBot="1" x14ac:dyDescent="0.3">
      <c r="B7" s="102"/>
      <c r="C7" s="102"/>
      <c r="D7" s="102"/>
      <c r="E7" s="102"/>
      <c r="H7" s="102"/>
      <c r="I7" s="110"/>
      <c r="J7" s="111"/>
      <c r="K7" s="46"/>
    </row>
    <row r="8" spans="2:11" ht="15.75" thickBot="1" x14ac:dyDescent="0.3">
      <c r="B8" s="377" t="s">
        <v>26</v>
      </c>
      <c r="C8" s="193" t="s">
        <v>27</v>
      </c>
      <c r="D8" s="193" t="s">
        <v>28</v>
      </c>
      <c r="E8" s="102"/>
      <c r="I8" s="110"/>
      <c r="J8" s="111"/>
      <c r="K8" s="46"/>
    </row>
    <row r="9" spans="2:11" ht="15" x14ac:dyDescent="0.25">
      <c r="B9" s="112" t="s">
        <v>29</v>
      </c>
      <c r="C9" s="113">
        <v>25366</v>
      </c>
      <c r="D9" s="114">
        <f>C9/C14*100</f>
        <v>7.5534512536477871</v>
      </c>
      <c r="I9" s="110"/>
      <c r="J9" s="111"/>
      <c r="K9" s="46"/>
    </row>
    <row r="10" spans="2:11" ht="15" x14ac:dyDescent="0.25">
      <c r="B10" s="378" t="s">
        <v>30</v>
      </c>
      <c r="C10" s="379">
        <v>40726</v>
      </c>
      <c r="D10" s="380">
        <f>C10/C14*100</f>
        <v>12.127330117324757</v>
      </c>
      <c r="I10" s="110"/>
      <c r="J10" s="111"/>
      <c r="K10" s="45"/>
    </row>
    <row r="11" spans="2:11" ht="15" x14ac:dyDescent="0.25">
      <c r="B11" s="115" t="s">
        <v>31</v>
      </c>
      <c r="C11" s="113">
        <v>42528</v>
      </c>
      <c r="D11" s="114">
        <f>C11/C14*100</f>
        <v>12.66392710380561</v>
      </c>
      <c r="I11" s="110"/>
      <c r="J11" s="111"/>
      <c r="K11" s="45"/>
    </row>
    <row r="12" spans="2:11" x14ac:dyDescent="0.2">
      <c r="B12" s="378" t="s">
        <v>32</v>
      </c>
      <c r="C12" s="379">
        <v>37959</v>
      </c>
      <c r="D12" s="380">
        <f>C12/C14*100</f>
        <v>11.303376809004824</v>
      </c>
      <c r="I12" s="45"/>
      <c r="J12" s="45"/>
      <c r="K12" s="45"/>
    </row>
    <row r="13" spans="2:11" x14ac:dyDescent="0.2">
      <c r="B13" s="115" t="s">
        <v>33</v>
      </c>
      <c r="C13" s="113">
        <v>189241</v>
      </c>
      <c r="D13" s="114">
        <f>C13/C14*100</f>
        <v>56.351914716217024</v>
      </c>
      <c r="I13" s="45"/>
      <c r="J13" s="45"/>
      <c r="K13" s="45"/>
    </row>
    <row r="14" spans="2:11" ht="13.5" thickBot="1" x14ac:dyDescent="0.25">
      <c r="B14" s="381" t="s">
        <v>15</v>
      </c>
      <c r="C14" s="382">
        <f>SUM(C9:C13)</f>
        <v>335820</v>
      </c>
      <c r="D14" s="383">
        <f>SUM(D9:D13)</f>
        <v>100</v>
      </c>
      <c r="I14" s="45"/>
      <c r="J14" s="45"/>
      <c r="K14" s="45"/>
    </row>
    <row r="15" spans="2:11" x14ac:dyDescent="0.2">
      <c r="B15" s="102"/>
      <c r="C15" s="102"/>
      <c r="D15" s="102"/>
    </row>
    <row r="16" spans="2:11" s="88" customFormat="1" ht="30" customHeight="1" x14ac:dyDescent="0.2">
      <c r="B16" s="551" t="s">
        <v>331</v>
      </c>
      <c r="C16" s="551"/>
      <c r="D16" s="551"/>
      <c r="H16" s="297"/>
    </row>
    <row r="17" spans="2:8" ht="30" customHeight="1" x14ac:dyDescent="0.2">
      <c r="B17" s="551" t="s">
        <v>291</v>
      </c>
      <c r="C17" s="551"/>
      <c r="D17" s="551"/>
      <c r="H17" s="102"/>
    </row>
    <row r="18" spans="2:8" x14ac:dyDescent="0.2">
      <c r="B18" s="102"/>
      <c r="C18" s="102"/>
      <c r="D18" s="116"/>
      <c r="H18" s="102"/>
    </row>
    <row r="19" spans="2:8" x14ac:dyDescent="0.2">
      <c r="B19" s="102"/>
      <c r="C19" s="102"/>
      <c r="D19" s="102"/>
      <c r="H19" s="102"/>
    </row>
    <row r="20" spans="2:8" x14ac:dyDescent="0.2">
      <c r="B20" s="102"/>
      <c r="C20" s="102"/>
      <c r="H20" s="102"/>
    </row>
    <row r="21" spans="2:8" x14ac:dyDescent="0.2">
      <c r="B21" s="102"/>
      <c r="C21" s="102"/>
      <c r="D21" s="102"/>
    </row>
    <row r="22" spans="2:8" x14ac:dyDescent="0.2">
      <c r="B22" s="102"/>
      <c r="C22" s="102"/>
      <c r="D22" s="102"/>
    </row>
    <row r="35" spans="2:2" x14ac:dyDescent="0.2">
      <c r="B35" s="102"/>
    </row>
    <row r="36" spans="2:2" x14ac:dyDescent="0.2">
      <c r="B36" s="102"/>
    </row>
    <row r="37" spans="2:2" x14ac:dyDescent="0.2">
      <c r="B37" s="102"/>
    </row>
  </sheetData>
  <mergeCells count="5">
    <mergeCell ref="B5:D5"/>
    <mergeCell ref="B16:D16"/>
    <mergeCell ref="B17:D17"/>
    <mergeCell ref="B2:D2"/>
    <mergeCell ref="B4:D4"/>
  </mergeCells>
  <phoneticPr fontId="4" type="noConversion"/>
  <hyperlinks>
    <hyperlink ref="D3" location="Índice!A1" display="Volver al índice"/>
  </hyperlinks>
  <printOptions horizontalCentered="1"/>
  <pageMargins left="0" right="0" top="0.98425196850393704" bottom="0.74803149606299213" header="0" footer="0"/>
  <pageSetup paperSize="9" scale="95" firstPageNumber="8" orientation="landscape" useFirstPageNumber="1" r:id="rId1"/>
  <headerFooter alignWithMargins="0">
    <oddHeader>&amp;C&amp;G</oddHeader>
    <oddFooter>Página &amp;P</oddFooter>
  </headerFooter>
  <colBreaks count="1" manualBreakCount="1">
    <brk id="4" max="1048575" man="1"/>
  </col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theme="2" tint="-0.499984740745262"/>
  </sheetPr>
  <dimension ref="B1:O41"/>
  <sheetViews>
    <sheetView view="pageLayout" zoomScaleNormal="100" workbookViewId="0">
      <selection activeCell="L2" sqref="L2"/>
    </sheetView>
  </sheetViews>
  <sheetFormatPr baseColWidth="10" defaultRowHeight="12.75" x14ac:dyDescent="0.2"/>
  <cols>
    <col min="1" max="1" width="2.85546875" style="44" customWidth="1"/>
    <col min="2" max="2" width="33" style="44" customWidth="1"/>
    <col min="3" max="3" width="13.140625" style="44" customWidth="1"/>
    <col min="4" max="4" width="11.42578125" style="44"/>
    <col min="5" max="5" width="13.28515625" style="44" customWidth="1"/>
    <col min="6" max="9" width="11.42578125" style="44"/>
    <col min="10" max="10" width="13.28515625" style="44" customWidth="1"/>
    <col min="11" max="11" width="7.28515625" style="44" customWidth="1"/>
    <col min="12" max="12" width="13.5703125" style="44" customWidth="1"/>
    <col min="13" max="13" width="11.42578125" style="44"/>
    <col min="14" max="14" width="13.42578125" style="44" customWidth="1"/>
    <col min="15" max="16384" width="11.42578125" style="44"/>
  </cols>
  <sheetData>
    <row r="1" spans="2:15" ht="15" x14ac:dyDescent="0.25">
      <c r="O1" s="98"/>
    </row>
    <row r="2" spans="2:15" ht="15" x14ac:dyDescent="0.25">
      <c r="C2" s="572" t="s">
        <v>300</v>
      </c>
      <c r="D2" s="572"/>
      <c r="E2" s="572"/>
      <c r="F2" s="572"/>
      <c r="G2" s="572"/>
      <c r="H2" s="572"/>
      <c r="I2" s="572"/>
      <c r="J2" s="572"/>
      <c r="O2" s="98"/>
    </row>
    <row r="3" spans="2:15" ht="15" x14ac:dyDescent="0.25">
      <c r="J3" s="65" t="s">
        <v>309</v>
      </c>
      <c r="O3" s="98"/>
    </row>
    <row r="4" spans="2:15" ht="15" x14ac:dyDescent="0.25">
      <c r="C4" s="556" t="s">
        <v>72</v>
      </c>
      <c r="D4" s="556"/>
      <c r="E4" s="556"/>
      <c r="F4" s="556"/>
      <c r="G4" s="556"/>
      <c r="H4" s="556"/>
      <c r="I4" s="556"/>
      <c r="J4" s="556"/>
      <c r="O4" s="98"/>
    </row>
    <row r="5" spans="2:15" ht="15" x14ac:dyDescent="0.25">
      <c r="B5" s="40"/>
      <c r="C5" s="545" t="s">
        <v>0</v>
      </c>
      <c r="D5" s="545"/>
      <c r="E5" s="545"/>
      <c r="F5" s="545"/>
      <c r="G5" s="545"/>
      <c r="H5" s="545"/>
      <c r="I5" s="545"/>
      <c r="J5" s="545"/>
      <c r="O5" s="98"/>
    </row>
    <row r="6" spans="2:15" ht="15" x14ac:dyDescent="0.25">
      <c r="B6" s="40"/>
      <c r="C6" s="40"/>
      <c r="D6" s="40"/>
      <c r="E6" s="40"/>
      <c r="F6" s="40"/>
      <c r="G6" s="40"/>
      <c r="H6" s="40"/>
      <c r="I6" s="40"/>
      <c r="J6" s="40"/>
      <c r="O6" s="98"/>
    </row>
    <row r="7" spans="2:15" ht="15.75" thickBot="1" x14ac:dyDescent="0.3">
      <c r="B7" s="40"/>
      <c r="C7" s="40"/>
      <c r="D7" s="40"/>
      <c r="E7" s="40"/>
      <c r="F7" s="40"/>
      <c r="G7" s="40"/>
      <c r="H7" s="40"/>
      <c r="I7" s="40"/>
      <c r="J7" s="40"/>
      <c r="O7" s="98"/>
    </row>
    <row r="8" spans="2:15" ht="16.5" thickTop="1" thickBot="1" x14ac:dyDescent="0.3">
      <c r="B8" s="99"/>
      <c r="C8" s="194" t="s">
        <v>46</v>
      </c>
      <c r="D8" s="147" t="s">
        <v>1</v>
      </c>
      <c r="E8" s="147" t="s">
        <v>47</v>
      </c>
      <c r="F8" s="147" t="s">
        <v>1</v>
      </c>
      <c r="G8" s="207" t="s">
        <v>48</v>
      </c>
      <c r="H8" s="147" t="s">
        <v>1</v>
      </c>
      <c r="I8" s="147" t="s">
        <v>15</v>
      </c>
      <c r="J8" s="149" t="s">
        <v>1</v>
      </c>
      <c r="K8" s="63"/>
      <c r="O8" s="98"/>
    </row>
    <row r="9" spans="2:15" ht="15" x14ac:dyDescent="0.25">
      <c r="B9" s="209" t="s">
        <v>20</v>
      </c>
      <c r="C9" s="437">
        <v>3984</v>
      </c>
      <c r="D9" s="453">
        <f>C9*100/C14</f>
        <v>1.9993777037267517</v>
      </c>
      <c r="E9" s="439">
        <v>282</v>
      </c>
      <c r="F9" s="453">
        <f>E9*100/E14</f>
        <v>0.3426696640136096</v>
      </c>
      <c r="G9" s="439">
        <v>151</v>
      </c>
      <c r="H9" s="453">
        <f>G9*100/G14</f>
        <v>0.27827433057516171</v>
      </c>
      <c r="I9" s="440">
        <f t="shared" ref="I9:I14" si="0">C9+E9+G9</f>
        <v>4417</v>
      </c>
      <c r="J9" s="454">
        <f>I9*100/I14</f>
        <v>1.3152879518789828</v>
      </c>
      <c r="O9" s="98"/>
    </row>
    <row r="10" spans="2:15" ht="15" x14ac:dyDescent="0.25">
      <c r="B10" s="210" t="s">
        <v>45</v>
      </c>
      <c r="C10" s="437">
        <v>14907</v>
      </c>
      <c r="D10" s="453">
        <f>C10*100/C14</f>
        <v>7.4811052784775827</v>
      </c>
      <c r="E10" s="439">
        <v>2222</v>
      </c>
      <c r="F10" s="453">
        <f>E10*100/E14</f>
        <v>2.7000425299228388</v>
      </c>
      <c r="G10" s="439">
        <v>1592</v>
      </c>
      <c r="H10" s="453">
        <f>G10*100/G14</f>
        <v>2.93385916738846</v>
      </c>
      <c r="I10" s="440">
        <f t="shared" si="0"/>
        <v>18721</v>
      </c>
      <c r="J10" s="454">
        <f>I10*100/I14</f>
        <v>5.5747126436781613</v>
      </c>
      <c r="O10" s="98"/>
    </row>
    <row r="11" spans="2:15" ht="15" x14ac:dyDescent="0.25">
      <c r="B11" s="210" t="s">
        <v>22</v>
      </c>
      <c r="C11" s="437">
        <v>33075</v>
      </c>
      <c r="D11" s="453">
        <f>C11*100/C14</f>
        <v>16.598749385231503</v>
      </c>
      <c r="E11" s="439">
        <v>16182</v>
      </c>
      <c r="F11" s="453">
        <f>E11*100/E14</f>
        <v>19.663406039249043</v>
      </c>
      <c r="G11" s="439">
        <v>10102</v>
      </c>
      <c r="H11" s="453">
        <f>G11*100/G14</f>
        <v>18.616737003114462</v>
      </c>
      <c r="I11" s="440">
        <f t="shared" si="0"/>
        <v>59359</v>
      </c>
      <c r="J11" s="454">
        <f>I11*100/I14</f>
        <v>17.675838246679771</v>
      </c>
      <c r="O11" s="98"/>
    </row>
    <row r="12" spans="2:15" ht="15" x14ac:dyDescent="0.25">
      <c r="B12" s="210" t="s">
        <v>23</v>
      </c>
      <c r="C12" s="437">
        <v>74187</v>
      </c>
      <c r="D12" s="453">
        <f>C12*100/C14</f>
        <v>37.230881954411778</v>
      </c>
      <c r="E12" s="439">
        <v>30520</v>
      </c>
      <c r="F12" s="453">
        <f>E12*100/E14</f>
        <v>37.086092715231786</v>
      </c>
      <c r="G12" s="439">
        <v>14254</v>
      </c>
      <c r="H12" s="453">
        <f>G12*100/G14</f>
        <v>26.268359655750697</v>
      </c>
      <c r="I12" s="440">
        <f t="shared" si="0"/>
        <v>118961</v>
      </c>
      <c r="J12" s="454">
        <f>I12*100/I14</f>
        <v>35.424036686320051</v>
      </c>
      <c r="O12" s="98"/>
    </row>
    <row r="13" spans="2:15" ht="15" x14ac:dyDescent="0.25">
      <c r="B13" s="210" t="s">
        <v>49</v>
      </c>
      <c r="C13" s="437">
        <v>73109</v>
      </c>
      <c r="D13" s="453">
        <f>C13*100/C14</f>
        <v>36.689885678152379</v>
      </c>
      <c r="E13" s="439">
        <v>33089</v>
      </c>
      <c r="F13" s="453">
        <f>E13*100/E14</f>
        <v>40.207789051582722</v>
      </c>
      <c r="G13" s="439">
        <v>28164</v>
      </c>
      <c r="H13" s="453">
        <f>G13*100/G14</f>
        <v>51.902769843171221</v>
      </c>
      <c r="I13" s="440">
        <f t="shared" si="0"/>
        <v>134362</v>
      </c>
      <c r="J13" s="454">
        <f>I13*100/I14</f>
        <v>40.010124471443035</v>
      </c>
      <c r="O13" s="98"/>
    </row>
    <row r="14" spans="2:15" ht="15.75" thickBot="1" x14ac:dyDescent="0.3">
      <c r="B14" s="208" t="s">
        <v>15</v>
      </c>
      <c r="C14" s="442">
        <f t="shared" ref="C14:H14" si="1">SUM(C9:C13)</f>
        <v>199262</v>
      </c>
      <c r="D14" s="455">
        <f t="shared" si="1"/>
        <v>100</v>
      </c>
      <c r="E14" s="444">
        <f t="shared" si="1"/>
        <v>82295</v>
      </c>
      <c r="F14" s="455">
        <f t="shared" si="1"/>
        <v>100</v>
      </c>
      <c r="G14" s="444">
        <f t="shared" si="1"/>
        <v>54263</v>
      </c>
      <c r="H14" s="455">
        <f t="shared" si="1"/>
        <v>100</v>
      </c>
      <c r="I14" s="444">
        <f t="shared" si="0"/>
        <v>335820</v>
      </c>
      <c r="J14" s="445">
        <f>SUM(J9:J13)</f>
        <v>100</v>
      </c>
      <c r="O14" s="98"/>
    </row>
    <row r="15" spans="2:15" ht="15" x14ac:dyDescent="0.25">
      <c r="B15" s="100"/>
      <c r="C15" s="101"/>
      <c r="D15" s="101"/>
      <c r="E15" s="101"/>
      <c r="F15" s="101"/>
      <c r="G15" s="101"/>
      <c r="H15" s="101"/>
      <c r="I15" s="101"/>
      <c r="J15" s="101"/>
      <c r="O15" s="98"/>
    </row>
    <row r="16" spans="2:15" ht="22.5" customHeight="1" x14ac:dyDescent="0.25">
      <c r="B16" s="546" t="s">
        <v>331</v>
      </c>
      <c r="C16" s="546"/>
      <c r="D16" s="546"/>
      <c r="E16" s="546"/>
      <c r="F16" s="546"/>
      <c r="G16" s="546"/>
      <c r="H16" s="546"/>
      <c r="I16" s="546"/>
      <c r="J16" s="546"/>
      <c r="O16" s="98"/>
    </row>
    <row r="17" spans="2:15" ht="18.75" customHeight="1" x14ac:dyDescent="0.25">
      <c r="B17" s="550" t="s">
        <v>292</v>
      </c>
      <c r="C17" s="550"/>
      <c r="D17" s="550"/>
      <c r="E17" s="550"/>
      <c r="F17" s="550"/>
      <c r="G17" s="550"/>
      <c r="H17" s="550"/>
      <c r="I17" s="550"/>
      <c r="J17" s="550"/>
      <c r="K17" s="550"/>
      <c r="O17" s="98"/>
    </row>
    <row r="18" spans="2:15" ht="15" x14ac:dyDescent="0.25">
      <c r="J18" s="90"/>
      <c r="O18" s="98"/>
    </row>
    <row r="19" spans="2:15" ht="15" x14ac:dyDescent="0.25">
      <c r="O19" s="98"/>
    </row>
    <row r="20" spans="2:15" ht="15" x14ac:dyDescent="0.25">
      <c r="O20" s="98"/>
    </row>
    <row r="21" spans="2:15" ht="15" x14ac:dyDescent="0.25">
      <c r="B21" s="45"/>
      <c r="C21" s="45"/>
      <c r="D21" s="45"/>
      <c r="E21" s="45"/>
      <c r="F21" s="45"/>
      <c r="G21" s="45"/>
      <c r="H21" s="45"/>
      <c r="I21" s="45"/>
      <c r="J21" s="45"/>
      <c r="O21" s="98"/>
    </row>
    <row r="22" spans="2:15" ht="15" x14ac:dyDescent="0.25">
      <c r="B22" s="45"/>
      <c r="C22" s="45"/>
      <c r="D22" s="45"/>
      <c r="E22" s="45"/>
      <c r="F22" s="45"/>
      <c r="G22" s="45"/>
      <c r="H22" s="45"/>
      <c r="I22" s="45"/>
      <c r="J22" s="45"/>
      <c r="O22" s="98"/>
    </row>
    <row r="23" spans="2:15" ht="15" x14ac:dyDescent="0.25">
      <c r="B23" s="45"/>
      <c r="C23" s="45"/>
      <c r="D23" s="98"/>
      <c r="E23" s="45"/>
      <c r="F23" s="98"/>
      <c r="G23" s="45"/>
      <c r="H23" s="45"/>
      <c r="I23" s="45"/>
      <c r="J23" s="45"/>
      <c r="O23" s="98"/>
    </row>
    <row r="24" spans="2:15" ht="15" x14ac:dyDescent="0.25">
      <c r="B24" s="45"/>
      <c r="C24" s="45"/>
      <c r="D24" s="98"/>
      <c r="E24" s="45"/>
      <c r="F24" s="98"/>
      <c r="G24" s="45"/>
      <c r="H24" s="45"/>
      <c r="I24" s="45"/>
      <c r="J24" s="45"/>
      <c r="O24" s="98"/>
    </row>
    <row r="25" spans="2:15" ht="15" x14ac:dyDescent="0.25">
      <c r="B25" s="45"/>
      <c r="C25" s="45"/>
      <c r="D25" s="98"/>
      <c r="E25" s="45"/>
      <c r="F25" s="98"/>
      <c r="G25" s="45"/>
      <c r="H25" s="45"/>
      <c r="I25" s="45"/>
      <c r="J25" s="45"/>
      <c r="O25" s="98"/>
    </row>
    <row r="26" spans="2:15" ht="15" x14ac:dyDescent="0.25">
      <c r="B26" s="45"/>
      <c r="C26" s="45"/>
      <c r="D26" s="98"/>
      <c r="E26" s="45"/>
      <c r="F26" s="98"/>
      <c r="G26" s="45"/>
      <c r="H26" s="45"/>
      <c r="I26" s="45"/>
      <c r="J26" s="45"/>
      <c r="O26" s="98"/>
    </row>
    <row r="27" spans="2:15" ht="15" x14ac:dyDescent="0.25">
      <c r="B27" s="45"/>
      <c r="C27" s="45"/>
      <c r="D27" s="98"/>
      <c r="E27" s="45"/>
      <c r="F27" s="98"/>
      <c r="G27" s="45"/>
      <c r="H27" s="45"/>
      <c r="I27" s="45"/>
      <c r="J27" s="45"/>
      <c r="O27" s="98"/>
    </row>
    <row r="28" spans="2:15" ht="15" x14ac:dyDescent="0.25">
      <c r="B28" s="45"/>
      <c r="C28" s="45"/>
      <c r="D28" s="98"/>
      <c r="E28" s="45"/>
      <c r="F28" s="98"/>
      <c r="G28" s="45"/>
      <c r="H28" s="45"/>
      <c r="I28" s="45"/>
      <c r="J28" s="45"/>
      <c r="O28" s="98"/>
    </row>
    <row r="29" spans="2:15" ht="15" x14ac:dyDescent="0.25">
      <c r="B29" s="45"/>
      <c r="C29" s="45"/>
      <c r="D29" s="98"/>
      <c r="E29" s="45"/>
      <c r="F29" s="98"/>
      <c r="G29" s="45"/>
      <c r="H29" s="45"/>
      <c r="I29" s="45"/>
      <c r="J29" s="45"/>
      <c r="O29" s="98"/>
    </row>
    <row r="30" spans="2:15" ht="15" x14ac:dyDescent="0.25">
      <c r="B30" s="45"/>
      <c r="C30" s="45"/>
      <c r="D30" s="98"/>
      <c r="E30" s="45"/>
      <c r="F30" s="98"/>
      <c r="G30" s="45"/>
      <c r="H30" s="45"/>
      <c r="I30" s="45"/>
      <c r="J30" s="45"/>
      <c r="O30" s="98"/>
    </row>
    <row r="31" spans="2:15" ht="15" x14ac:dyDescent="0.25">
      <c r="B31" s="45"/>
      <c r="C31" s="45"/>
      <c r="D31" s="98"/>
      <c r="E31" s="45"/>
      <c r="F31" s="98"/>
      <c r="G31" s="45"/>
      <c r="H31" s="45"/>
      <c r="I31" s="45"/>
      <c r="J31" s="45"/>
      <c r="O31" s="45"/>
    </row>
    <row r="32" spans="2:15" ht="15" x14ac:dyDescent="0.25">
      <c r="B32" s="45"/>
      <c r="C32" s="45"/>
      <c r="D32" s="98"/>
      <c r="E32" s="45"/>
      <c r="F32" s="98"/>
      <c r="G32" s="45"/>
      <c r="H32" s="45"/>
      <c r="I32" s="45"/>
      <c r="J32" s="45"/>
      <c r="O32" s="45"/>
    </row>
    <row r="33" spans="2:10" ht="15" x14ac:dyDescent="0.25">
      <c r="B33" s="45"/>
      <c r="C33" s="45"/>
      <c r="D33" s="45"/>
      <c r="E33" s="45"/>
      <c r="F33" s="98"/>
      <c r="G33" s="45"/>
      <c r="H33" s="45"/>
      <c r="I33" s="45"/>
      <c r="J33" s="45"/>
    </row>
    <row r="34" spans="2:10" ht="15" x14ac:dyDescent="0.25">
      <c r="B34" s="45"/>
      <c r="C34" s="45"/>
      <c r="D34" s="45"/>
      <c r="E34" s="45"/>
      <c r="F34" s="98"/>
      <c r="G34" s="45"/>
      <c r="H34" s="45"/>
      <c r="I34" s="45"/>
      <c r="J34" s="45"/>
    </row>
    <row r="35" spans="2:10" ht="15" x14ac:dyDescent="0.25">
      <c r="B35" s="45"/>
      <c r="C35" s="45"/>
      <c r="D35" s="45"/>
      <c r="E35" s="45"/>
      <c r="F35" s="98"/>
      <c r="G35" s="45"/>
      <c r="H35" s="45"/>
      <c r="I35" s="45"/>
      <c r="J35" s="45"/>
    </row>
    <row r="36" spans="2:10" ht="15" x14ac:dyDescent="0.25">
      <c r="B36" s="45"/>
      <c r="C36" s="45"/>
      <c r="D36" s="45"/>
      <c r="E36" s="45"/>
      <c r="F36" s="98"/>
      <c r="G36" s="45"/>
      <c r="H36" s="45"/>
      <c r="I36" s="45"/>
      <c r="J36" s="45"/>
    </row>
    <row r="37" spans="2:10" ht="15" x14ac:dyDescent="0.25">
      <c r="B37" s="45"/>
      <c r="C37" s="45"/>
      <c r="D37" s="45"/>
      <c r="E37" s="45"/>
      <c r="F37" s="98"/>
      <c r="G37" s="45"/>
      <c r="H37" s="45"/>
      <c r="I37" s="45"/>
      <c r="J37" s="45"/>
    </row>
    <row r="38" spans="2:10" ht="15" x14ac:dyDescent="0.25">
      <c r="B38" s="45"/>
      <c r="C38" s="45"/>
      <c r="D38" s="45"/>
      <c r="E38" s="45"/>
      <c r="F38" s="98"/>
      <c r="G38" s="45"/>
      <c r="H38" s="45"/>
      <c r="I38" s="45"/>
      <c r="J38" s="45"/>
    </row>
    <row r="39" spans="2:10" ht="15" x14ac:dyDescent="0.25">
      <c r="B39" s="45"/>
      <c r="C39" s="45"/>
      <c r="D39" s="45"/>
      <c r="E39" s="45"/>
      <c r="F39" s="98"/>
      <c r="G39" s="45"/>
      <c r="H39" s="45"/>
      <c r="I39" s="45"/>
      <c r="J39" s="45"/>
    </row>
    <row r="40" spans="2:10" ht="15" x14ac:dyDescent="0.25">
      <c r="B40" s="45"/>
      <c r="C40" s="45"/>
      <c r="D40" s="45"/>
      <c r="E40" s="45"/>
      <c r="F40" s="98"/>
      <c r="G40" s="45"/>
      <c r="H40" s="45"/>
      <c r="I40" s="45"/>
      <c r="J40" s="45"/>
    </row>
    <row r="41" spans="2:10" x14ac:dyDescent="0.2">
      <c r="B41" s="45"/>
      <c r="C41" s="45"/>
      <c r="D41" s="45"/>
      <c r="E41" s="45"/>
      <c r="F41" s="45"/>
      <c r="G41" s="45"/>
      <c r="H41" s="45"/>
      <c r="I41" s="45"/>
      <c r="J41" s="45"/>
    </row>
  </sheetData>
  <mergeCells count="5">
    <mergeCell ref="B16:J16"/>
    <mergeCell ref="B17:K17"/>
    <mergeCell ref="C4:J4"/>
    <mergeCell ref="C2:J2"/>
    <mergeCell ref="C5:J5"/>
  </mergeCells>
  <phoneticPr fontId="4" type="noConversion"/>
  <hyperlinks>
    <hyperlink ref="J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0" firstPageNumber="9" orientation="landscape" useFirstPageNumber="1" r:id="rId1"/>
  <headerFooter alignWithMargins="0">
    <oddHeader>&amp;C&amp;G</oddHeader>
    <oddFooter>Página &amp;P</oddFooter>
  </headerFooter>
  <ignoredErrors>
    <ignoredError sqref="I9:I14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16</vt:i4>
      </vt:variant>
    </vt:vector>
  </HeadingPairs>
  <TitlesOfParts>
    <vt:vector size="34" baseType="lpstr">
      <vt:lpstr>Índice</vt:lpstr>
      <vt:lpstr>Tabla 1</vt:lpstr>
      <vt:lpstr>Tabla 2</vt:lpstr>
      <vt:lpstr>Tabla 3</vt:lpstr>
      <vt:lpstr>Tabla 4 </vt:lpstr>
      <vt:lpstr>Tabla 5</vt:lpstr>
      <vt:lpstr>Tabla 6</vt:lpstr>
      <vt:lpstr>Tabla 7</vt:lpstr>
      <vt:lpstr>Tabla 8</vt:lpstr>
      <vt:lpstr>Tabla 9</vt:lpstr>
      <vt:lpstr>Tabla 10</vt:lpstr>
      <vt:lpstr>Tabla 11</vt:lpstr>
      <vt:lpstr>Tabla 12</vt:lpstr>
      <vt:lpstr>Tabla 13</vt:lpstr>
      <vt:lpstr>Tabla 14</vt:lpstr>
      <vt:lpstr>Tabla 15</vt:lpstr>
      <vt:lpstr>Tabla 16</vt:lpstr>
      <vt:lpstr>RESUMEN DATOS</vt:lpstr>
      <vt:lpstr>'RESUMEN DATOS'!Área_de_impresión</vt:lpstr>
      <vt:lpstr>'Tabla 11'!Área_de_impresión</vt:lpstr>
      <vt:lpstr>'Tabla 13'!Área_de_impresión</vt:lpstr>
      <vt:lpstr>'Tabla 14'!Área_de_impresión</vt:lpstr>
      <vt:lpstr>'Tabla 15'!Área_de_impresión</vt:lpstr>
      <vt:lpstr>'Tabla 16'!Área_de_impresión</vt:lpstr>
      <vt:lpstr>'Tabla 2'!Área_de_impresión</vt:lpstr>
      <vt:lpstr>'Tabla 4 '!Área_de_impresión</vt:lpstr>
      <vt:lpstr>'Tabla 5'!Área_de_impresión</vt:lpstr>
      <vt:lpstr>'Tabla 6'!Área_de_impresión</vt:lpstr>
      <vt:lpstr>'Tabla 8'!Área_de_impresión</vt:lpstr>
      <vt:lpstr>'Tabla 9'!Área_de_impresión</vt:lpstr>
      <vt:lpstr>'Tabla 1'!Títulos_a_imprimir</vt:lpstr>
      <vt:lpstr>'Tabla 14'!Títulos_a_imprimir</vt:lpstr>
      <vt:lpstr>'Tabla 15'!Títulos_a_imprimir</vt:lpstr>
      <vt:lpstr>'Tabla 16'!Títulos_a_imprimir</vt:lpstr>
    </vt:vector>
  </TitlesOfParts>
  <Company>Comunidad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</dc:creator>
  <cp:lastModifiedBy>ICM</cp:lastModifiedBy>
  <cp:lastPrinted>2018-01-25T09:36:05Z</cp:lastPrinted>
  <dcterms:created xsi:type="dcterms:W3CDTF">2008-02-18T09:49:28Z</dcterms:created>
  <dcterms:modified xsi:type="dcterms:W3CDTF">2018-03-23T15:16:05Z</dcterms:modified>
</cp:coreProperties>
</file>